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workbookProtection lockStructure="1" workbookAlgorithmName="SHA-512" workbookHashValue="/0C7vKvL65xcsTb5wDsYUEUgTpHq5GTrvE7I1IEWhgaG/YqW/LLLwblyuPeqqJwrTSB5b/rd2DsfisO5gzrLrA==" workbookSaltValue="aEp81PLw3YWe+sK3yKMceQ==" workbookSpinCount="100000"/>
  <bookViews>
    <workbookView xWindow="-108" yWindow="-108" windowWidth="23256" windowHeight="14160"/>
  </bookViews>
  <sheets>
    <sheet name="調査票" sheetId="5" r:id="rId1"/>
    <sheet name="集計_訪問系（調査票から転記）" sheetId="6" r:id="rId2"/>
    <sheet name="転記作業用" sheetId="9" state="hidden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<sst xmlns="http://schemas.openxmlformats.org/spreadsheetml/2006/main" xmlns:r="http://schemas.openxmlformats.org/officeDocument/2006/relationships" count="78" uniqueCount="78">
  <si>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採用者数</t>
    <rPh sb="0" eb="3">
      <t>サイヨウシャ</t>
    </rPh>
    <rPh sb="3" eb="4">
      <t>スウ</t>
    </rPh>
    <phoneticPr fontId="1"/>
  </si>
  <si>
    <t>Q3 採用の課題</t>
    <rPh sb="3" eb="5">
      <t>サイヨウ</t>
    </rPh>
    <rPh sb="6" eb="8">
      <t>カダイ</t>
    </rPh>
    <phoneticPr fontId="1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</si>
  <si>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</si>
  <si>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</si>
  <si>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</si>
  <si>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人</t>
    <rPh sb="0" eb="1">
      <t>ニン</t>
    </rPh>
    <phoneticPr fontId="1"/>
  </si>
  <si>
    <t>転記作業用</t>
    <rPh sb="0" eb="2">
      <t>テンキ</t>
    </rPh>
    <rPh sb="2" eb="5">
      <t>サギョウヨウ</t>
    </rPh>
    <phoneticPr fontId="1"/>
  </si>
  <si>
    <t>Q2-3-1 採用者数</t>
    <rPh sb="7" eb="10">
      <t>サイヨウシャ</t>
    </rPh>
    <rPh sb="10" eb="11">
      <t>スウ</t>
    </rPh>
    <phoneticPr fontId="1"/>
  </si>
  <si>
    <t>３．看護小規模多機能型居宅介護</t>
    <rPh sb="2" eb="15">
      <t>カンゴショウキボタキノウガタキョタクカイゴ</t>
    </rPh>
    <phoneticPr fontId="1"/>
  </si>
  <si>
    <t>離職者数</t>
    <rPh sb="0" eb="3">
      <t>リショクシャ</t>
    </rPh>
    <rPh sb="3" eb="4">
      <t>スウ</t>
    </rPh>
    <phoneticPr fontId="1"/>
  </si>
  <si>
    <t>合計</t>
    <rPh sb="0" eb="2">
      <t>ゴウケイ</t>
    </rPh>
    <phoneticPr fontId="1"/>
  </si>
  <si>
    <t>１．訪問系サービス（訪問介護、訪問入浴、夜間対応型訪問介護、訪問型サービス（総合事業））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20" eb="29">
      <t>ヤカンタイオウガタホウモンカイゴ</t>
    </rPh>
    <rPh sb="30" eb="32">
      <t>ホウモン</t>
    </rPh>
    <rPh sb="32" eb="33">
      <t>ガタ</t>
    </rPh>
    <rPh sb="38" eb="40">
      <t>ソウゴウ</t>
    </rPh>
    <rPh sb="40" eb="42">
      <t>ジギョウ</t>
    </rPh>
    <phoneticPr fontId="1"/>
  </si>
  <si>
    <t>Q5-1 事業所名</t>
    <rPh sb="5" eb="9">
      <t>ジギョウショメイ</t>
    </rPh>
    <phoneticPr fontId="1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</si>
  <si>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1"/>
  </si>
  <si>
    <t>２．小規模多機能型居宅介護</t>
    <rPh sb="2" eb="13">
      <t>ショウキボタキノウガタキョタクカイゴ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</si>
  <si>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</si>
  <si>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</si>
  <si>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2小多機</t>
    <rPh sb="1" eb="4">
      <t>ショウタキ</t>
    </rPh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</si>
  <si>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1"/>
  </si>
  <si>
    <t>Q2-3-2 離職者数</t>
    <rPh sb="7" eb="10">
      <t>リショクシャ</t>
    </rPh>
    <rPh sb="10" eb="11">
      <t>スウ</t>
    </rPh>
    <phoneticPr fontId="1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</si>
  <si>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</si>
  <si>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</si>
  <si>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</si>
  <si>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の中に、ご回答ください。</t>
    <rPh sb="5" eb="7">
      <t>カイトウ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</si>
  <si>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</si>
  <si>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</si>
  <si>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２．いいえ　⇒問３へ</t>
    <rPh sb="7" eb="8">
      <t>トイ</t>
    </rPh>
    <phoneticPr fontId="1"/>
  </si>
  <si>
    <t>１．はい　　⇒問2-3へ</t>
    <rPh sb="7" eb="8">
      <t>トイ</t>
    </rPh>
    <phoneticPr fontId="1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</si>
  <si>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1"/>
  </si>
  <si>
    <t>Q5-4 Eメールアドレス</t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</si>
  <si>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1"/>
  </si>
  <si>
    <t>介護職員の総数</t>
    <rPh sb="0" eb="4">
      <t>カイゴショクイン</t>
    </rPh>
    <rPh sb="5" eb="7">
      <t>ソウスウ</t>
    </rPh>
    <phoneticPr fontId="1"/>
  </si>
  <si>
    <t>非常勤職員</t>
    <rPh sb="0" eb="3">
      <t>ヒジョウキン</t>
    </rPh>
    <rPh sb="3" eb="5">
      <t>ショクイン</t>
    </rPh>
    <phoneticPr fontId="1"/>
  </si>
  <si>
    <t>電話番号</t>
    <rPh sb="0" eb="4">
      <t>デンワバンゴウ</t>
    </rPh>
    <phoneticPr fontId="1"/>
  </si>
  <si>
    <t>設問No.→</t>
    <rPh sb="0" eb="2">
      <t>セツモン</t>
    </rPh>
    <phoneticPr fontId="1"/>
  </si>
  <si>
    <t>Q1 ｻｰﾋﾞｽ種別</t>
  </si>
  <si>
    <t>Q2-1-5 派遣職員数</t>
    <rPh sb="7" eb="11">
      <t>ハケンショクイン</t>
    </rPh>
    <rPh sb="11" eb="12">
      <t>スウ</t>
    </rPh>
    <phoneticPr fontId="1"/>
  </si>
  <si>
    <t>Q2-2開設時期</t>
    <rPh sb="4" eb="8">
      <t>カイセツジキ</t>
    </rPh>
    <phoneticPr fontId="1"/>
  </si>
  <si>
    <t>Q4 離職理由</t>
    <rPh sb="3" eb="7">
      <t>リショクリユウ</t>
    </rPh>
    <phoneticPr fontId="1"/>
  </si>
  <si>
    <t>SA</t>
  </si>
  <si>
    <t>NA</t>
  </si>
  <si>
    <t>集計用</t>
    <rPh sb="0" eb="3">
      <t>シュウケイヨウ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</si>
  <si>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</si>
  <si>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</si>
  <si>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FA</t>
  </si>
  <si>
    <t>派遣職員数</t>
    <rPh sb="0" eb="5">
      <t>ハケンショクインスウ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</si>
  <si>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</si>
  <si>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</si>
  <si>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</si>
  <si>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1"/>
  </si>
  <si>
    <t>Q2-1-1 介護職員数</t>
    <rPh sb="7" eb="9">
      <t>カイゴ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</si>
  <si>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</si>
  <si>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</si>
  <si>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Eメールアドレス</t>
  </si>
  <si>
    <t>左記のうち非常勤職員</t>
    <rPh sb="0" eb="2">
      <t>サキ</t>
    </rPh>
    <rPh sb="5" eb="8">
      <t>ヒジョウキン</t>
    </rPh>
    <rPh sb="8" eb="10">
      <t>ショクイン</t>
    </rPh>
    <phoneticPr fontId="1"/>
  </si>
  <si>
    <t>Q5-3 電話番号</t>
    <rPh sb="5" eb="9">
      <t>デンワバンゴウ</t>
    </rPh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</si>
  <si>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</si>
  <si>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Q5-2 担当者名</t>
    <rPh sb="5" eb="8">
      <t>タントウシャ</t>
    </rPh>
    <rPh sb="8" eb="9">
      <t>メイ</t>
    </rPh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</si>
  <si>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</si>
  <si>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</si>
  <si>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</si>
  <si>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外国人職員数</t>
    <rPh sb="0" eb="6">
      <t>ガイコクジンショクインスウ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</si>
  <si>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</si>
  <si>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</si>
  <si>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エラー</t>
  </si>
  <si>
    <r>
      <t>※</t>
    </r>
    <r>
      <rPr>
        <b/>
        <u/>
        <sz val="9"/>
        <color theme="1"/>
        <rFont val="游ゴシック"/>
      </rPr>
      <t>本調査票の送付先（郵便</t>
    </r>
    <r>
      <rPr>
        <b/>
        <u/>
        <sz val="9"/>
        <color auto="1"/>
        <rFont val="游ゴシック"/>
      </rPr>
      <t>・メール等</t>
    </r>
    <r>
      <rPr>
        <b/>
        <u/>
        <sz val="9"/>
        <color theme="1"/>
        <rFont val="游ゴシック"/>
      </rPr>
      <t>の宛名となっている事業所）で行うサービス</t>
    </r>
    <r>
      <rPr>
        <sz val="9"/>
        <color theme="1"/>
        <rFont val="游ゴシック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1"/>
  </si>
  <si>
    <r>
      <t>問１　該当するサービス種別（介護予防を含む）を、ご回答ください。</t>
    </r>
    <r>
      <rPr>
        <b/>
        <u/>
        <sz val="10"/>
        <color auto="1"/>
        <rFont val="游ゴシック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</si>
  <si>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color auto="1"/>
        <rFont val="游ゴシック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1"/>
  </si>
  <si>
    <t>1訪問系</t>
    <rPh sb="1" eb="4">
      <t>ホウモンケイ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</si>
  <si>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</si>
  <si>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</si>
  <si>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</si>
  <si>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</si>
  <si>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</si>
  <si>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</si>
  <si>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※令和８年１月１日現在の状況について、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</si>
  <si>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1"/>
  </si>
  <si>
    <r>
      <t>過去１年間（令和７年１月１日～令和７年１２月３１日）の介護職員の採用者数と離職者数を、常勤・非常勤別にご記入ください。外国人人材も含めてご回答ください。</t>
    </r>
    <r>
      <rPr>
        <b/>
        <u/>
        <sz val="10"/>
        <color auto="1"/>
        <rFont val="游ゴシック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77" eb="79">
      <t>スウチ</t>
    </rPh>
    <rPh sb="80" eb="82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</si>
</sst>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"/>
  </numFmts>
  <fonts count="1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0"/>
      <color auto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sz val="11"/>
      <color rgb="FFFF0000"/>
      <name val="游ゴシック"/>
      <family val="2"/>
      <scheme val="minor"/>
    </font>
    <font>
      <sz val="11"/>
      <color auto="1"/>
      <name val="游ゴシック"/>
      <family val="3"/>
      <scheme val="minor"/>
    </font>
    <font>
      <sz val="9"/>
      <color auto="1"/>
      <name val="游ゴシック"/>
      <family val="3"/>
      <scheme val="minor"/>
    </font>
    <font>
      <sz val="11"/>
      <color theme="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0" fillId="2" borderId="7" xfId="0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1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2" fillId="2" borderId="0" xfId="0" applyFont="1" applyFill="1" applyProtection="1">
      <alignment vertical="center"/>
      <protection locked="0"/>
    </xf>
    <xf numFmtId="0" fontId="3" fillId="2" borderId="12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12" fillId="2" borderId="0" xfId="0" applyFont="1" applyFill="1">
      <alignment vertical="center"/>
    </xf>
    <xf numFmtId="0" fontId="3" fillId="2" borderId="1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8" fillId="0" borderId="4" xfId="0" applyFont="1" applyBorder="1" applyAlignment="1" applyProtection="1">
      <alignment vertical="center" wrapText="1"/>
      <protection locked="0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0" tint="-0.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O70"/>
  <sheetViews>
    <sheetView tabSelected="1" view="pageBreakPreview" zoomScaleSheetLayoutView="100" workbookViewId="0">
      <selection activeCell="I12" sqref="I12"/>
    </sheetView>
  </sheetViews>
  <sheetFormatPr defaultColWidth="9" defaultRowHeight="18"/>
  <cols>
    <col min="1" max="1" width="1.19921875" style="1" customWidth="1"/>
    <col min="2" max="2" width="1.09765625" style="1" customWidth="1"/>
    <col min="3" max="7" width="7.19921875" style="1" customWidth="1"/>
    <col min="8" max="9" width="8.69921875" style="1" customWidth="1"/>
    <col min="10" max="10" width="7.19921875" style="1" customWidth="1"/>
    <col min="11" max="11" width="9.59765625" style="1" customWidth="1"/>
    <col min="12" max="12" width="6.59765625" style="1" customWidth="1"/>
    <col min="13" max="13" width="9.19921875" style="1" customWidth="1"/>
    <col min="14" max="14" width="0.5" style="1" customWidth="1"/>
    <col min="15" max="15" width="9.765625e-002" style="1" customWidth="1"/>
    <col min="16" max="16384" width="9" style="1"/>
  </cols>
  <sheetData>
    <row r="1" spans="1:15" ht="5.4" customHeight="1"/>
    <row r="2" spans="1:15" ht="18" customHeight="1">
      <c r="B2" s="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5.4" customHeight="1"/>
    <row r="4" spans="1:15" ht="18.75">
      <c r="C4" s="7" t="s">
        <v>75</v>
      </c>
      <c r="D4" s="3"/>
      <c r="E4" s="3"/>
      <c r="F4" s="3"/>
      <c r="G4" s="40"/>
      <c r="H4" s="10" t="s">
        <v>23</v>
      </c>
      <c r="I4" s="3"/>
      <c r="K4" s="3"/>
    </row>
    <row r="5" spans="1:15" ht="6.6" customHeight="1">
      <c r="B5" s="3"/>
      <c r="C5" s="3"/>
      <c r="D5" s="3"/>
      <c r="E5" s="3"/>
      <c r="F5" s="3"/>
      <c r="G5" s="3"/>
      <c r="H5" s="3"/>
      <c r="I5" s="3"/>
      <c r="J5" s="3"/>
      <c r="K5" s="3"/>
    </row>
    <row r="6" spans="1:15">
      <c r="A6" s="1">
        <f>COUNTIF(C10:C13,"○")</f>
        <v>0</v>
      </c>
      <c r="B6" s="4" t="s">
        <v>66</v>
      </c>
      <c r="C6" s="4"/>
      <c r="D6" s="4"/>
      <c r="E6" s="4"/>
      <c r="F6" s="4"/>
      <c r="G6" s="4"/>
      <c r="H6" s="11"/>
      <c r="I6" s="11"/>
      <c r="J6" s="11"/>
      <c r="K6" s="3"/>
      <c r="L6" s="50"/>
    </row>
    <row r="7" spans="1:15" ht="9" customHeight="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5" ht="18" customHeight="1">
      <c r="B8" s="3"/>
      <c r="C8" s="8" t="s">
        <v>65</v>
      </c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5" ht="9" customHeight="1">
      <c r="B9" s="3"/>
    </row>
    <row r="10" spans="1:15" ht="18.600000000000001">
      <c r="B10" s="3"/>
      <c r="C10" s="9"/>
      <c r="D10" s="3" t="s">
        <v>11</v>
      </c>
      <c r="O10" s="54"/>
    </row>
    <row r="11" spans="1:15" ht="18" customHeight="1">
      <c r="B11" s="3"/>
      <c r="C11" s="9"/>
      <c r="D11" s="3" t="s">
        <v>14</v>
      </c>
      <c r="N11" s="3"/>
      <c r="O11" s="54"/>
    </row>
    <row r="12" spans="1:15" ht="18" customHeight="1">
      <c r="B12" s="3"/>
      <c r="C12" s="9"/>
      <c r="D12" s="3" t="s">
        <v>8</v>
      </c>
      <c r="N12" s="3"/>
      <c r="O12" s="54"/>
    </row>
    <row r="13" spans="1:15" ht="18.600000000000001">
      <c r="B13" s="3"/>
      <c r="C13" s="9"/>
      <c r="D13" s="3" t="s">
        <v>13</v>
      </c>
      <c r="I13" s="47" t="str">
        <f>IF(A6&gt;1,"問１は１つのみ選択してください。","")</f>
        <v/>
      </c>
      <c r="J13" s="47"/>
      <c r="K13" s="47"/>
      <c r="L13" s="47"/>
      <c r="M13" s="47"/>
      <c r="N13" s="3"/>
      <c r="O13" s="54"/>
    </row>
    <row r="14" spans="1:15">
      <c r="B14" s="3"/>
      <c r="K14" s="49"/>
      <c r="O14" s="54"/>
    </row>
    <row r="15" spans="1:15" ht="18" customHeight="1">
      <c r="B15" s="4" t="s">
        <v>16</v>
      </c>
    </row>
    <row r="16" spans="1:15" ht="18" customHeight="1">
      <c r="C16" s="10" t="s">
        <v>2</v>
      </c>
    </row>
    <row r="17" spans="1:15" ht="12" customHeight="1"/>
    <row r="18" spans="1:15">
      <c r="B18" s="5"/>
      <c r="C18" s="4" t="s">
        <v>67</v>
      </c>
      <c r="D18" s="3"/>
      <c r="E18" s="3"/>
      <c r="F18" s="3"/>
      <c r="G18" s="3"/>
      <c r="H18" s="3"/>
      <c r="I18" s="3"/>
      <c r="J18" s="3"/>
      <c r="K18" s="3"/>
    </row>
    <row r="19" spans="1:15" ht="6" customHeight="1">
      <c r="B19" s="5"/>
      <c r="C19" s="4"/>
      <c r="D19" s="3"/>
      <c r="E19" s="3"/>
      <c r="F19" s="3"/>
      <c r="G19" s="3"/>
      <c r="H19" s="3"/>
      <c r="I19" s="3"/>
      <c r="J19" s="3"/>
      <c r="K19" s="3"/>
    </row>
    <row r="20" spans="1:15">
      <c r="B20" s="5"/>
      <c r="C20" s="11" t="s">
        <v>28</v>
      </c>
      <c r="D20" s="3"/>
      <c r="E20" s="3"/>
      <c r="F20" s="3"/>
      <c r="G20" s="3"/>
      <c r="H20" s="3"/>
      <c r="I20" s="3"/>
      <c r="J20" s="3"/>
      <c r="K20" s="3"/>
    </row>
    <row r="21" spans="1:15">
      <c r="B21" s="5"/>
      <c r="C21" s="11" t="s">
        <v>30</v>
      </c>
      <c r="D21" s="3"/>
      <c r="E21" s="3"/>
      <c r="F21" s="3"/>
      <c r="G21" s="3"/>
      <c r="H21" s="3"/>
      <c r="I21" s="3"/>
      <c r="J21" s="3"/>
      <c r="K21" s="3"/>
    </row>
    <row r="22" spans="1:15" ht="6" customHeight="1">
      <c r="B22" s="5"/>
      <c r="C22" s="12"/>
      <c r="D22" s="3"/>
      <c r="E22" s="3"/>
      <c r="F22" s="3"/>
      <c r="G22" s="3"/>
      <c r="H22" s="3"/>
      <c r="I22" s="3"/>
      <c r="J22" s="3"/>
      <c r="K22" s="3"/>
    </row>
    <row r="23" spans="1:15" ht="18.600000000000001">
      <c r="B23" s="3"/>
      <c r="C23" s="13" t="s">
        <v>31</v>
      </c>
      <c r="D23" s="25"/>
      <c r="E23" s="9"/>
      <c r="F23" s="9"/>
      <c r="G23" s="41" t="s">
        <v>5</v>
      </c>
      <c r="H23" s="45" t="s">
        <v>3</v>
      </c>
      <c r="I23" s="48"/>
      <c r="J23" s="9"/>
      <c r="K23" s="9"/>
      <c r="L23" s="51" t="s">
        <v>5</v>
      </c>
    </row>
    <row r="24" spans="1:15" ht="18.600000000000001">
      <c r="B24" s="3"/>
      <c r="C24" s="14"/>
      <c r="D24" s="26"/>
      <c r="E24" s="9"/>
      <c r="F24" s="9"/>
      <c r="G24" s="42"/>
      <c r="H24" s="45" t="s">
        <v>54</v>
      </c>
      <c r="I24" s="48"/>
      <c r="J24" s="9"/>
      <c r="K24" s="9"/>
      <c r="L24" s="51" t="s">
        <v>5</v>
      </c>
    </row>
    <row r="25" spans="1:15" ht="12" customHeight="1">
      <c r="B25" s="3"/>
      <c r="C25" s="15"/>
      <c r="D25" s="15"/>
      <c r="E25" s="35"/>
      <c r="F25" s="35"/>
      <c r="G25" s="43"/>
      <c r="H25" s="46"/>
      <c r="I25" s="46"/>
      <c r="J25" s="35"/>
      <c r="K25" s="35"/>
      <c r="L25" s="52"/>
    </row>
    <row r="26" spans="1:15" ht="36" customHeight="1">
      <c r="B26" s="3"/>
      <c r="C26" s="16" t="s">
        <v>61</v>
      </c>
      <c r="D26" s="27"/>
      <c r="E26" s="9"/>
      <c r="F26" s="9"/>
      <c r="G26" s="44" t="s">
        <v>5</v>
      </c>
      <c r="H26" s="16" t="s">
        <v>45</v>
      </c>
      <c r="I26" s="27"/>
      <c r="J26" s="9"/>
      <c r="K26" s="9"/>
      <c r="L26" s="51" t="s">
        <v>5</v>
      </c>
    </row>
    <row r="27" spans="1:15" ht="15" customHeight="1"/>
    <row r="28" spans="1:15" ht="18.600000000000001">
      <c r="A28" s="1">
        <f>COUNTIF(J28:J29,"○")</f>
        <v>0</v>
      </c>
      <c r="C28" s="4" t="s">
        <v>24</v>
      </c>
      <c r="D28" s="28"/>
      <c r="E28" s="28"/>
      <c r="F28" s="28"/>
      <c r="G28" s="28"/>
      <c r="J28" s="9"/>
      <c r="K28" s="11" t="s">
        <v>27</v>
      </c>
      <c r="L28" s="11"/>
      <c r="M28" s="53"/>
      <c r="O28" s="54"/>
    </row>
    <row r="29" spans="1:15" ht="18.600000000000001">
      <c r="C29" s="17"/>
      <c r="D29" s="29" t="str">
        <f>IF(A28&gt;1,"問2-2は１つ"&amp;CHAR(10)&amp;"選択してください。","（1つ選択）")</f>
        <v>（1つ選択）</v>
      </c>
      <c r="E29" s="29"/>
      <c r="F29" s="29"/>
      <c r="G29" s="29"/>
      <c r="J29" s="9"/>
      <c r="K29" s="11" t="s">
        <v>26</v>
      </c>
      <c r="L29" s="11"/>
      <c r="M29" s="53"/>
      <c r="O29" s="54"/>
    </row>
    <row r="30" spans="1:15">
      <c r="C30" s="18"/>
      <c r="O30" s="54"/>
    </row>
    <row r="31" spans="1:15">
      <c r="C31" s="19" t="s">
        <v>76</v>
      </c>
      <c r="D31" s="30"/>
      <c r="E31" s="36"/>
      <c r="F31" s="36"/>
      <c r="G31" s="36"/>
      <c r="H31" s="36"/>
      <c r="I31" s="36"/>
      <c r="J31" s="36"/>
      <c r="K31" s="36"/>
      <c r="L31" s="36"/>
      <c r="M31" s="36"/>
    </row>
    <row r="32" spans="1:15" ht="18" customHeight="1">
      <c r="D32" s="31" t="s">
        <v>77</v>
      </c>
      <c r="E32" s="31"/>
      <c r="F32" s="31"/>
      <c r="G32" s="31"/>
      <c r="H32" s="31"/>
      <c r="I32" s="31"/>
      <c r="J32" s="31"/>
      <c r="K32" s="31"/>
      <c r="L32" s="31"/>
      <c r="M32" s="31"/>
    </row>
    <row r="33" spans="2:13" ht="18" customHeight="1"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2:13" ht="9" customHeight="1"/>
    <row r="35" spans="2:13" ht="18" customHeight="1">
      <c r="E35" s="37" t="s">
        <v>0</v>
      </c>
      <c r="F35" s="37"/>
      <c r="G35" s="37"/>
      <c r="H35" s="37" t="s">
        <v>9</v>
      </c>
      <c r="I35" s="37"/>
      <c r="J35" s="37"/>
    </row>
    <row r="36" spans="2:13" ht="18" customHeight="1">
      <c r="C36" s="16" t="s">
        <v>49</v>
      </c>
      <c r="D36" s="27"/>
      <c r="E36" s="9"/>
      <c r="F36" s="9"/>
      <c r="G36" s="9"/>
      <c r="H36" s="9"/>
      <c r="I36" s="9"/>
      <c r="J36" s="9"/>
    </row>
    <row r="37" spans="2:13" ht="18" customHeight="1">
      <c r="C37" s="20" t="s">
        <v>32</v>
      </c>
      <c r="D37" s="32"/>
      <c r="E37" s="9"/>
      <c r="F37" s="9"/>
      <c r="G37" s="9"/>
      <c r="H37" s="9"/>
      <c r="I37" s="9"/>
      <c r="J37" s="9"/>
    </row>
    <row r="38" spans="2:13" ht="18" customHeight="1">
      <c r="C38" s="21" t="s">
        <v>10</v>
      </c>
      <c r="D38" s="33"/>
      <c r="E38" s="38">
        <f>SUM(E36:G37)</f>
        <v>0</v>
      </c>
      <c r="F38" s="38"/>
      <c r="G38" s="38"/>
      <c r="H38" s="38">
        <f>SUM(H36:J37)</f>
        <v>0</v>
      </c>
      <c r="I38" s="38"/>
      <c r="J38" s="38"/>
    </row>
    <row r="39" spans="2:13" ht="9" customHeight="1"/>
    <row r="40" spans="2:13">
      <c r="B40" s="6" t="s">
        <v>18</v>
      </c>
      <c r="C40" s="5"/>
      <c r="D40" s="3"/>
      <c r="E40" s="3"/>
      <c r="F40" s="3"/>
      <c r="G40" s="3"/>
      <c r="H40" s="3"/>
      <c r="I40" s="3"/>
      <c r="J40" s="3"/>
      <c r="K40" s="3"/>
    </row>
    <row r="41" spans="2:13" ht="9" customHeight="1">
      <c r="B41" s="3"/>
      <c r="C41" s="10"/>
      <c r="D41" s="3"/>
      <c r="E41" s="3"/>
      <c r="F41" s="3"/>
      <c r="G41" s="3"/>
      <c r="H41" s="3"/>
      <c r="I41" s="3"/>
      <c r="J41" s="3"/>
      <c r="K41" s="3"/>
    </row>
    <row r="42" spans="2:13" ht="18.600000000000001"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2:13" ht="18.600000000000001"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2:13" ht="18.600000000000001">
      <c r="B44" s="3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2:13" ht="18" customHeight="1">
      <c r="B45" s="3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2:13" ht="18" customHeight="1">
      <c r="B46" s="3"/>
    </row>
    <row r="47" spans="2:13" ht="18" customHeight="1">
      <c r="B47" s="3"/>
    </row>
    <row r="48" spans="2:13" ht="18" customHeight="1">
      <c r="B48" s="3"/>
    </row>
    <row r="49" spans="2:12" ht="18" customHeight="1">
      <c r="B49" s="3"/>
    </row>
    <row r="50" spans="2:12" ht="18" customHeight="1">
      <c r="B50" s="3"/>
    </row>
    <row r="51" spans="2:12" ht="15.6" customHeight="1">
      <c r="B51" s="6" t="s">
        <v>58</v>
      </c>
    </row>
    <row r="52" spans="2:12" ht="9" customHeight="1"/>
    <row r="53" spans="2:12" ht="18.600000000000001"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2:12" ht="18.600000000000001"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2:12" ht="18.600000000000001"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2:12" ht="18.600000000000001"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8" spans="2:12" ht="18.600000000000001">
      <c r="C58" s="1" t="s">
        <v>43</v>
      </c>
    </row>
    <row r="59" spans="2:12" ht="18.600000000000001">
      <c r="C59" s="23" t="s">
        <v>51</v>
      </c>
      <c r="D59" s="34"/>
      <c r="E59" s="34"/>
      <c r="F59" s="9"/>
      <c r="G59" s="9"/>
      <c r="H59" s="9"/>
      <c r="I59" s="9"/>
      <c r="J59" s="9"/>
      <c r="K59" s="9"/>
      <c r="L59" s="9"/>
    </row>
    <row r="60" spans="2:12" ht="18.600000000000001">
      <c r="C60" s="23" t="s">
        <v>52</v>
      </c>
      <c r="D60" s="34"/>
      <c r="E60" s="34"/>
      <c r="F60" s="9"/>
      <c r="G60" s="9"/>
      <c r="H60" s="9"/>
      <c r="I60" s="9"/>
      <c r="J60" s="9"/>
      <c r="K60" s="9"/>
      <c r="L60" s="9"/>
    </row>
    <row r="61" spans="2:12" ht="18.600000000000001">
      <c r="C61" s="23" t="s">
        <v>33</v>
      </c>
      <c r="D61" s="34"/>
      <c r="E61" s="34"/>
      <c r="F61" s="39"/>
      <c r="G61" s="39"/>
      <c r="H61" s="39"/>
      <c r="I61" s="39"/>
      <c r="J61" s="39"/>
      <c r="K61" s="39"/>
      <c r="L61" s="39"/>
    </row>
    <row r="62" spans="2:12" ht="18.600000000000001">
      <c r="C62" s="23" t="s">
        <v>53</v>
      </c>
      <c r="D62" s="34"/>
      <c r="E62" s="34"/>
      <c r="F62" s="9"/>
      <c r="G62" s="9"/>
      <c r="H62" s="9"/>
      <c r="I62" s="9"/>
      <c r="J62" s="9"/>
      <c r="K62" s="9"/>
      <c r="L62" s="9"/>
    </row>
    <row r="64" spans="2:12">
      <c r="C64" s="1" t="s">
        <v>56</v>
      </c>
    </row>
    <row r="65" spans="3:13" ht="18" customHeight="1"/>
    <row r="68" spans="3:13" ht="18" customHeight="1"/>
    <row r="70" spans="3:13">
      <c r="C70" s="3"/>
      <c r="L70" s="8"/>
      <c r="M70" s="8"/>
    </row>
  </sheetData>
  <sheetProtection sheet="1" formatRows="0"/>
  <mergeCells count="36">
    <mergeCell ref="B2:M2"/>
    <mergeCell ref="I13:M13"/>
    <mergeCell ref="H23:I23"/>
    <mergeCell ref="J23:K23"/>
    <mergeCell ref="H24:I24"/>
    <mergeCell ref="J24:K24"/>
    <mergeCell ref="C26:D26"/>
    <mergeCell ref="E26:F26"/>
    <mergeCell ref="H26:I26"/>
    <mergeCell ref="J26:K26"/>
    <mergeCell ref="D29:G29"/>
    <mergeCell ref="E35:G35"/>
    <mergeCell ref="H35:J35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  <mergeCell ref="C59:E59"/>
    <mergeCell ref="F59:L59"/>
    <mergeCell ref="C60:E60"/>
    <mergeCell ref="F60:L60"/>
    <mergeCell ref="C61:E61"/>
    <mergeCell ref="F61:L61"/>
    <mergeCell ref="C62:E62"/>
    <mergeCell ref="F62:L62"/>
    <mergeCell ref="C23:D24"/>
    <mergeCell ref="E23:F24"/>
    <mergeCell ref="G23:G24"/>
    <mergeCell ref="D32:M33"/>
    <mergeCell ref="C42:L45"/>
    <mergeCell ref="C53:L56"/>
  </mergeCells>
  <phoneticPr fontId="1"/>
  <conditionalFormatting sqref="I13:M13">
    <cfRule type="containsText" dxfId="3" priority="3" text="選択してください">
      <formula>NOT(ISERROR(SEARCH("選択してください",I13)))</formula>
    </cfRule>
  </conditionalFormatting>
  <conditionalFormatting sqref="D29">
    <cfRule type="containsText" dxfId="2" priority="2" text="選択してください">
      <formula>NOT(ISERROR(SEARCH("選択してください",D29)))</formula>
    </cfRule>
  </conditionalFormatting>
  <conditionalFormatting sqref="E36:J38">
    <cfRule type="expression" dxfId="1" priority="1">
      <formula>$J$29="○"</formula>
    </cfRule>
  </conditionalFormatting>
  <dataValidations count="4">
    <dataValidation type="list" allowBlank="1" showDropDown="0" showInputMessage="1" showErrorMessage="1" sqref="C10:C13 J28:J29">
      <formula1>"　,○"</formula1>
    </dataValidation>
    <dataValidation type="whole" allowBlank="1" showDropDown="0" showInputMessage="1" showErrorMessage="1" sqref="J25:K25">
      <formula1>0</formula1>
      <formula2>9999999999</formula2>
    </dataValidation>
    <dataValidation type="whole" allowBlank="1" showDropDown="0" showInputMessage="1" showErrorMessage="1" error="数値のみ記入してください。" sqref="E23:F24 J23:K24 J26:K26 E36:J37">
      <formula1>0</formula1>
      <formula2>9999999999</formula2>
    </dataValidation>
    <dataValidation type="whole" allowBlank="1" showDropDown="0" showInputMessage="1" showErrorMessage="1" error="数値のみ記入してください。" sqref="E26:F26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6"/>
  <sheetViews>
    <sheetView workbookViewId="0">
      <selection activeCell="A6" sqref="A6"/>
    </sheetView>
  </sheetViews>
  <sheetFormatPr defaultRowHeight="18"/>
  <cols>
    <col min="21" max="21" width="44.796875" customWidth="1"/>
  </cols>
  <sheetData>
    <row r="1" spans="1:21">
      <c r="A1" t="s">
        <v>41</v>
      </c>
      <c r="F1" s="62"/>
      <c r="I1" s="62"/>
      <c r="J1" s="62"/>
      <c r="K1" s="62"/>
      <c r="L1" s="62"/>
      <c r="M1" s="62"/>
      <c r="N1" s="62"/>
    </row>
    <row r="2" spans="1:21">
      <c r="A2" s="55">
        <v>1</v>
      </c>
      <c r="B2" s="55">
        <v>2</v>
      </c>
      <c r="C2" s="55">
        <v>3</v>
      </c>
      <c r="D2" s="55">
        <v>4</v>
      </c>
      <c r="E2" s="55">
        <v>5</v>
      </c>
      <c r="F2" s="55">
        <v>6</v>
      </c>
      <c r="G2" s="55">
        <v>7</v>
      </c>
      <c r="H2" s="55">
        <v>8</v>
      </c>
      <c r="I2" s="55">
        <v>9</v>
      </c>
      <c r="J2" s="55">
        <v>10</v>
      </c>
      <c r="K2" s="55">
        <v>11</v>
      </c>
      <c r="L2" s="55">
        <v>12</v>
      </c>
      <c r="M2" s="55">
        <v>13</v>
      </c>
      <c r="N2" s="55">
        <v>14</v>
      </c>
      <c r="O2" s="55">
        <v>15</v>
      </c>
      <c r="P2" s="55">
        <v>16</v>
      </c>
      <c r="Q2" s="55">
        <v>17</v>
      </c>
      <c r="R2" s="55">
        <v>18</v>
      </c>
      <c r="S2" s="55">
        <v>19</v>
      </c>
      <c r="T2" s="55">
        <v>20</v>
      </c>
    </row>
    <row r="3" spans="1:21">
      <c r="A3" s="56" t="s">
        <v>34</v>
      </c>
      <c r="B3" s="55"/>
      <c r="C3" s="55"/>
      <c r="D3" s="55"/>
      <c r="E3" s="55"/>
      <c r="F3" s="55"/>
      <c r="G3" s="55"/>
      <c r="H3" s="55"/>
    </row>
    <row r="4" spans="1:21" ht="48.6">
      <c r="A4" s="57"/>
      <c r="B4" s="57" t="s">
        <v>35</v>
      </c>
      <c r="C4" s="61" t="s">
        <v>50</v>
      </c>
      <c r="D4" s="61" t="s">
        <v>73</v>
      </c>
      <c r="E4" s="61" t="s">
        <v>74</v>
      </c>
      <c r="F4" s="61" t="s">
        <v>37</v>
      </c>
      <c r="G4" s="61" t="s">
        <v>7</v>
      </c>
      <c r="H4" s="61" t="s">
        <v>19</v>
      </c>
      <c r="I4" s="61" t="s">
        <v>15</v>
      </c>
      <c r="J4" s="61" t="s">
        <v>4</v>
      </c>
      <c r="K4" s="61" t="s">
        <v>22</v>
      </c>
      <c r="L4" s="61" t="s">
        <v>63</v>
      </c>
      <c r="M4" s="61" t="s">
        <v>1</v>
      </c>
      <c r="N4" s="61" t="s">
        <v>38</v>
      </c>
      <c r="O4" s="61" t="s">
        <v>12</v>
      </c>
      <c r="P4" s="61" t="s">
        <v>57</v>
      </c>
      <c r="Q4" s="61" t="s">
        <v>55</v>
      </c>
      <c r="R4" s="61" t="s">
        <v>29</v>
      </c>
      <c r="S4" s="61" t="s">
        <v>21</v>
      </c>
      <c r="T4" s="61" t="s">
        <v>36</v>
      </c>
    </row>
    <row r="5" spans="1:21">
      <c r="A5" s="58"/>
      <c r="B5" s="59" t="s">
        <v>39</v>
      </c>
      <c r="C5" s="59" t="s">
        <v>40</v>
      </c>
      <c r="D5" s="59" t="s">
        <v>40</v>
      </c>
      <c r="E5" s="59" t="s">
        <v>40</v>
      </c>
      <c r="F5" s="59" t="s">
        <v>39</v>
      </c>
      <c r="G5" s="59" t="s">
        <v>40</v>
      </c>
      <c r="H5" s="59" t="s">
        <v>40</v>
      </c>
      <c r="I5" s="59" t="s">
        <v>40</v>
      </c>
      <c r="J5" s="59" t="s">
        <v>40</v>
      </c>
      <c r="K5" s="59" t="s">
        <v>40</v>
      </c>
      <c r="L5" s="59" t="s">
        <v>40</v>
      </c>
      <c r="M5" s="59" t="s">
        <v>44</v>
      </c>
      <c r="N5" s="59" t="s">
        <v>44</v>
      </c>
      <c r="O5" s="59" t="s">
        <v>44</v>
      </c>
      <c r="P5" s="59" t="s">
        <v>44</v>
      </c>
      <c r="Q5" s="59" t="s">
        <v>44</v>
      </c>
      <c r="R5" s="59" t="s">
        <v>44</v>
      </c>
      <c r="S5" s="59" t="s">
        <v>40</v>
      </c>
      <c r="T5" s="59" t="s">
        <v>40</v>
      </c>
    </row>
    <row r="6" spans="1:21">
      <c r="B6" s="60" t="str">
        <f>IF(COUNTIF(転記作業用!A6:D6,"&lt;&gt;0")&gt;1,"",IF(転記作業用!E6=0,"-",転記作業用!E6))</f>
        <v>-</v>
      </c>
      <c r="C6" s="60" t="str">
        <f>IF(調査票!E23="","-",調査票!E23)</f>
        <v>-</v>
      </c>
      <c r="D6" s="60" t="str">
        <f>IF(調査票!J23="","-",調査票!J23)</f>
        <v>-</v>
      </c>
      <c r="E6" s="60" t="str">
        <f>IF(調査票!J24="","-",調査票!J24)</f>
        <v>-</v>
      </c>
      <c r="F6" s="60" t="str">
        <f>IF(COUNTIF(転記作業用!J6:K6,"&lt;&gt;0")&gt;1,"-",IF(転記作業用!L6=0,"-",転記作業用!L6))</f>
        <v>-</v>
      </c>
      <c r="G6" s="60" t="str">
        <f>IF($F$6=2,"*",IF(OR(調査票!E36&lt;&gt;"",調査票!E37&lt;&gt;""),調査票!E38,"-"))</f>
        <v>-</v>
      </c>
      <c r="H6" s="60" t="str">
        <f>IF($F$6=2,"*",IF(OR(調査票!H36&lt;&gt;"",調査票!H37&lt;&gt;""),調査票!H38,"-"))</f>
        <v>-</v>
      </c>
      <c r="I6" s="60" t="str">
        <f>IF($F$6=2,"*",IF(AND(調査票!E36="",調査票!E38=0),"-",IF(AND(調査票!E36="",調査票!E38&lt;&gt;0),0,調査票!E36)))</f>
        <v>-</v>
      </c>
      <c r="J6" s="60" t="str">
        <f>IF($F$6=2,"*",IF(AND(調査票!E37="",調査票!E38=0),"-",IF(AND(調査票!E37="",調査票!E38&lt;&gt;0),0,調査票!E37)))</f>
        <v>-</v>
      </c>
      <c r="K6" s="60" t="str">
        <f>IF($F$6=2,"*",IF(AND(調査票!H36="",調査票!H38=0),"-",IF(AND(調査票!H36="",調査票!H38&lt;&gt;0),0,調査票!H36)))</f>
        <v>-</v>
      </c>
      <c r="L6" s="60" t="str">
        <f>IF($F$6=2,"*",IF(AND(調査票!H37="",調査票!H38=0),"-",IF(AND(調査票!H37="",調査票!H38&lt;&gt;0),0,調査票!H37)))</f>
        <v>-</v>
      </c>
      <c r="M6" s="60" t="str">
        <f>IF(調査票!C42="","-",調査票!C42)</f>
        <v>-</v>
      </c>
      <c r="N6" s="60" t="str">
        <f>IF(調査票!C53="","-",調査票!C53)</f>
        <v>-</v>
      </c>
      <c r="O6" s="60" t="str">
        <f>IF(調査票!F59="","-",調査票!F59)</f>
        <v>-</v>
      </c>
      <c r="P6" s="60" t="str">
        <f>IF(調査票!F60="","-",調査票!F60)</f>
        <v>-</v>
      </c>
      <c r="Q6" s="60" t="str">
        <f>IF(調査票!F61="","-",調査票!F61)</f>
        <v>-</v>
      </c>
      <c r="R6" s="60" t="str">
        <f>IF(調査票!F62="","-",調査票!F62)</f>
        <v>-</v>
      </c>
      <c r="S6" s="60" t="str">
        <f>IF(調査票!E26="","-",調査票!E26)</f>
        <v>-</v>
      </c>
      <c r="T6" s="60" t="str">
        <f>IF(調査票!J26="","-",調査票!J26)</f>
        <v>-</v>
      </c>
      <c r="U6" s="63" t="str">
        <f>IF(OR(転記作業用!F6=1,転記作業用!M6=1),"回答エラーがあります。調査票シートを確認してください。","")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text="エラー">
      <formula>NOT(ISERROR(SEARCH("エラー",U6)))</formula>
    </cfRule>
  </conditionalFormatting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"/>
  <sheetViews>
    <sheetView workbookViewId="0">
      <selection activeCell="H4" sqref="H4"/>
    </sheetView>
  </sheetViews>
  <sheetFormatPr defaultRowHeight="18"/>
  <sheetData>
    <row r="1" spans="1:27">
      <c r="A1" t="s">
        <v>6</v>
      </c>
      <c r="J1" s="62"/>
      <c r="K1" s="62"/>
      <c r="L1" s="62"/>
      <c r="M1" s="62"/>
      <c r="P1" s="62"/>
      <c r="Q1" s="62"/>
      <c r="R1" s="62"/>
      <c r="S1" s="62"/>
      <c r="T1" s="62"/>
      <c r="U1" s="62"/>
    </row>
    <row r="2" spans="1:27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7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27" ht="48.6">
      <c r="A4" s="57" t="s">
        <v>35</v>
      </c>
      <c r="B4" s="57"/>
      <c r="C4" s="57"/>
      <c r="D4" s="57"/>
      <c r="E4" s="64" t="s">
        <v>41</v>
      </c>
      <c r="F4" s="66" t="s">
        <v>64</v>
      </c>
      <c r="G4" s="61" t="s">
        <v>50</v>
      </c>
      <c r="H4" s="61" t="s">
        <v>42</v>
      </c>
      <c r="I4" s="61" t="s">
        <v>62</v>
      </c>
      <c r="J4" s="61" t="s">
        <v>37</v>
      </c>
      <c r="K4" s="61"/>
      <c r="L4" s="64" t="s">
        <v>41</v>
      </c>
      <c r="M4" s="66" t="s">
        <v>64</v>
      </c>
      <c r="N4" s="57" t="s">
        <v>7</v>
      </c>
      <c r="O4" s="57" t="s">
        <v>19</v>
      </c>
      <c r="P4" s="61" t="s">
        <v>25</v>
      </c>
      <c r="Q4" s="61" t="s">
        <v>46</v>
      </c>
      <c r="R4" s="61" t="s">
        <v>47</v>
      </c>
      <c r="S4" s="61" t="s">
        <v>48</v>
      </c>
      <c r="T4" s="61" t="s">
        <v>1</v>
      </c>
      <c r="U4" s="61" t="s">
        <v>38</v>
      </c>
      <c r="V4" s="61" t="s">
        <v>12</v>
      </c>
      <c r="W4" s="61" t="s">
        <v>57</v>
      </c>
      <c r="X4" s="61" t="s">
        <v>55</v>
      </c>
      <c r="Y4" s="61" t="s">
        <v>29</v>
      </c>
      <c r="Z4" s="61" t="s">
        <v>21</v>
      </c>
      <c r="AA4" s="61" t="s">
        <v>36</v>
      </c>
    </row>
    <row r="5" spans="1:27">
      <c r="A5" s="59" t="s">
        <v>68</v>
      </c>
      <c r="B5" s="59" t="s">
        <v>17</v>
      </c>
      <c r="C5" s="59" t="s">
        <v>69</v>
      </c>
      <c r="D5" s="59" t="s">
        <v>70</v>
      </c>
      <c r="E5" s="65" t="s">
        <v>59</v>
      </c>
      <c r="F5" s="67"/>
      <c r="G5" s="59" t="s">
        <v>40</v>
      </c>
      <c r="H5" s="59" t="s">
        <v>40</v>
      </c>
      <c r="I5" s="59" t="s">
        <v>40</v>
      </c>
      <c r="J5" s="59" t="s">
        <v>71</v>
      </c>
      <c r="K5" s="59" t="s">
        <v>72</v>
      </c>
      <c r="L5" s="65" t="s">
        <v>60</v>
      </c>
      <c r="M5" s="67"/>
      <c r="N5" s="59" t="s">
        <v>40</v>
      </c>
      <c r="O5" s="59" t="s">
        <v>40</v>
      </c>
      <c r="P5" s="59" t="s">
        <v>40</v>
      </c>
      <c r="Q5" s="59" t="s">
        <v>40</v>
      </c>
      <c r="R5" s="59" t="s">
        <v>40</v>
      </c>
      <c r="S5" s="59" t="s">
        <v>40</v>
      </c>
      <c r="T5" s="59" t="s">
        <v>44</v>
      </c>
      <c r="U5" s="59" t="s">
        <v>44</v>
      </c>
      <c r="V5" s="59" t="s">
        <v>44</v>
      </c>
      <c r="W5" s="59" t="s">
        <v>44</v>
      </c>
      <c r="X5" s="59" t="s">
        <v>44</v>
      </c>
      <c r="Y5" s="59" t="s">
        <v>44</v>
      </c>
      <c r="Z5" s="59" t="s">
        <v>40</v>
      </c>
      <c r="AA5" s="59" t="s">
        <v>40</v>
      </c>
    </row>
    <row r="6" spans="1:27">
      <c r="A6" s="60">
        <f>IF(調査票!C10="○",1,0)</f>
        <v>0</v>
      </c>
      <c r="B6" s="60">
        <f>IF(調査票!C11="○",2,0)</f>
        <v>0</v>
      </c>
      <c r="C6" s="60">
        <f>IF(調査票!C12="○",3,0)</f>
        <v>0</v>
      </c>
      <c r="D6" s="60">
        <f>IF(調査票!C13="○",4,0)</f>
        <v>0</v>
      </c>
      <c r="E6" s="60">
        <f>SUM(A6:D6)</f>
        <v>0</v>
      </c>
      <c r="F6" s="60">
        <f>IF(COUNTIF(A6:D6,"&gt;0")&gt;1,1,0)</f>
        <v>0</v>
      </c>
      <c r="G6" s="60">
        <f>調査票!E23</f>
        <v>0</v>
      </c>
      <c r="H6" s="60">
        <f>調査票!J23</f>
        <v>0</v>
      </c>
      <c r="I6" s="60">
        <f>調査票!J24</f>
        <v>0</v>
      </c>
      <c r="J6" s="60">
        <f>IF(調査票!J28="○",1,0)</f>
        <v>0</v>
      </c>
      <c r="K6" s="60">
        <f>IF(調査票!J29="○",2,0)</f>
        <v>0</v>
      </c>
      <c r="L6" s="60">
        <f>SUM(J6:K6)</f>
        <v>0</v>
      </c>
      <c r="M6" s="60">
        <f>IF(COUNTIF(J6:K6,"&gt;0")&gt;1,1,0)</f>
        <v>0</v>
      </c>
      <c r="N6" s="60">
        <f>調査票!E38</f>
        <v>0</v>
      </c>
      <c r="O6" s="60">
        <f>調査票!H38</f>
        <v>0</v>
      </c>
      <c r="P6" s="60">
        <f>調査票!E36</f>
        <v>0</v>
      </c>
      <c r="Q6" s="60">
        <f>調査票!E37</f>
        <v>0</v>
      </c>
      <c r="R6" s="60">
        <f>調査票!H36</f>
        <v>0</v>
      </c>
      <c r="S6" s="60">
        <f>調査票!H37</f>
        <v>0</v>
      </c>
      <c r="T6" s="60">
        <f>調査票!C42</f>
        <v>0</v>
      </c>
      <c r="U6" s="60">
        <f>調査票!C53</f>
        <v>0</v>
      </c>
      <c r="V6" s="60">
        <f>調査票!F59</f>
        <v>0</v>
      </c>
      <c r="W6" s="60">
        <f>調査票!F60</f>
        <v>0</v>
      </c>
      <c r="X6" s="60">
        <f>調査票!F61</f>
        <v>0</v>
      </c>
      <c r="Y6" s="60">
        <f>調査票!F62</f>
        <v>0</v>
      </c>
      <c r="Z6" s="60">
        <f>調査票!E26</f>
        <v>0</v>
      </c>
      <c r="AA6" s="60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集計_訪問系（調査票から転記）</vt:lpstr>
      <vt:lpstr>転記作業用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2024-04-19T10:15:35Z</dcterms:created>
  <dcterms:modified xsi:type="dcterms:W3CDTF">2025-12-16T05:04:09Z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2025-12-16T05:04:09Z</vt:filetime>
  </property>
</Properties>
</file>