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20" yWindow="90" windowWidth="21420" windowHeight="9675" tabRatio="662"/>
  </bookViews>
  <sheets>
    <sheet name="様式6（業者カード）" sheetId="7" r:id="rId1"/>
    <sheet name="様式7（履行実績）" sheetId="2" r:id="rId2"/>
    <sheet name="様式8（役員名簿）" sheetId="3" r:id="rId3"/>
    <sheet name="様式９（地域貢献活動状況報告書）" sheetId="1" r:id="rId4"/>
    <sheet name="取り込み用（入力不要）" sheetId="4" state="veryHidden" r:id="rId5"/>
    <sheet name="小分類表" sheetId="6" state="veryHidden" r:id="rId6"/>
  </sheets>
  <externalReferences>
    <externalReference r:id="rId7"/>
  </externalReferences>
  <definedNames>
    <definedName name="大分類種目01">#REF!</definedName>
    <definedName name="大分類種目01" localSheetId="0">'様式6（業者カード）'!$H$21</definedName>
    <definedName name="大分類種目03">#REF!</definedName>
    <definedName name="大分類種目03" localSheetId="0">'様式6（業者カード）'!$H$23</definedName>
    <definedName name="大分類コード01">#REF!</definedName>
    <definedName name="大分類コード01" localSheetId="0">'様式6（業者カード）'!$C$18</definedName>
    <definedName name="大分類種目02">#REF!</definedName>
    <definedName name="大分類種目02" localSheetId="0">'様式6（業者カード）'!$H$22</definedName>
    <definedName name="大分類コード_01" localSheetId="0">'様式6（業者カード）'!$E$21</definedName>
    <definedName name="大分類コード_02" localSheetId="0">'様式6（業者カード）'!$E$22</definedName>
    <definedName name="大分類コード_03" localSheetId="0">'様式6（業者カード）'!$E$23</definedName>
    <definedName name="【大分類コード】">[1]コード表!$A$3:$B$95</definedName>
    <definedName name="大分類コード_02">#REF!</definedName>
    <definedName name="大分類コード_03">#REF!</definedName>
    <definedName name="大分類コード_01">#REF!</definedName>
    <definedName name="_xlnm.Print_Area" localSheetId="3">'様式９（地域貢献活動状況報告書）'!$B$1:$G$22</definedName>
    <definedName name="_xlnm.Print_Area" localSheetId="1">'様式7（履行実績）'!$A$1:$K$39</definedName>
    <definedName name="_xlnm.Print_Area" localSheetId="2">'様式8（役員名簿）'!$A$1:$K$28</definedName>
    <definedName name="_xlnm._FilterDatabase" localSheetId="2" hidden="1">'様式8（役員名簿）'!$A$9:$L$26</definedName>
    <definedName name="_xlnm.Print_Area" localSheetId="0">'様式6（業者カード）'!$A$1:$BG$38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<sst xmlns="http://schemas.openxmlformats.org/spreadsheetml/2006/main" xmlns:r="http://schemas.openxmlformats.org/officeDocument/2006/relationships" count="673" uniqueCount="673">
  <si>
    <t>業コ1</t>
  </si>
  <si>
    <t>商号又は名称</t>
    <rPh sb="0" eb="2">
      <t>ショウゴウ</t>
    </rPh>
    <rPh sb="2" eb="3">
      <t>マタ</t>
    </rPh>
    <rPh sb="4" eb="6">
      <t>メイショウ</t>
    </rPh>
    <phoneticPr fontId="5"/>
  </si>
  <si>
    <t>【工】地域3-1</t>
    <rPh sb="1" eb="2">
      <t>こう</t>
    </rPh>
    <rPh sb="3" eb="5">
      <t>ちいき</t>
    </rPh>
    <phoneticPr fontId="28" type="Hiragana"/>
  </si>
  <si>
    <t>年</t>
    <rPh sb="0" eb="1">
      <t>ネン</t>
    </rPh>
    <phoneticPr fontId="5"/>
  </si>
  <si>
    <t>受付番号</t>
  </si>
  <si>
    <t>営業年数</t>
    <rPh sb="0" eb="2">
      <t>エイギョウ</t>
    </rPh>
    <rPh sb="2" eb="4">
      <t>ネンスウ</t>
    </rPh>
    <phoneticPr fontId="5"/>
  </si>
  <si>
    <t>工業用薬品</t>
    <rPh sb="0" eb="3">
      <t>コウギョウヨウ</t>
    </rPh>
    <rPh sb="3" eb="5">
      <t>ヤクヒン</t>
    </rPh>
    <phoneticPr fontId="5"/>
  </si>
  <si>
    <t>自動扉保守</t>
    <rPh sb="0" eb="2">
      <t>ジドウ</t>
    </rPh>
    <rPh sb="2" eb="3">
      <t>トビラ</t>
    </rPh>
    <rPh sb="3" eb="5">
      <t>ホシュ</t>
    </rPh>
    <phoneticPr fontId="5"/>
  </si>
  <si>
    <t>コード</t>
  </si>
  <si>
    <t>会社等全体の
職員数（常勤）</t>
    <rPh sb="0" eb="3">
      <t>カイシ</t>
    </rPh>
    <rPh sb="3" eb="5">
      <t>ゼンタイ</t>
    </rPh>
    <rPh sb="7" eb="10">
      <t>ショクインスウ</t>
    </rPh>
    <rPh sb="11" eb="13">
      <t>ジョウキン</t>
    </rPh>
    <phoneticPr fontId="5"/>
  </si>
  <si>
    <t>支店名</t>
    <rPh sb="0" eb="3">
      <t>シテンメイ</t>
    </rPh>
    <phoneticPr fontId="5"/>
  </si>
  <si>
    <t>（市区町村）</t>
    <rPh sb="1" eb="3">
      <t>シク</t>
    </rPh>
    <rPh sb="3" eb="5">
      <t>チョウソン</t>
    </rPh>
    <phoneticPr fontId="5"/>
  </si>
  <si>
    <t>小分類表!$D$107:$E$112</t>
  </si>
  <si>
    <t>福祉用具</t>
    <rPh sb="0" eb="2">
      <t>フクシ</t>
    </rPh>
    <rPh sb="2" eb="4">
      <t>ヨウグ</t>
    </rPh>
    <phoneticPr fontId="5"/>
  </si>
  <si>
    <t>令和</t>
    <rPh sb="0" eb="1">
      <t>レイ</t>
    </rPh>
    <rPh sb="1" eb="2">
      <t>ワ</t>
    </rPh>
    <phoneticPr fontId="5"/>
  </si>
  <si>
    <t>区分</t>
    <rPh sb="0" eb="2">
      <t>クブン</t>
    </rPh>
    <phoneticPr fontId="5"/>
  </si>
  <si>
    <t>その他職員</t>
    <rPh sb="2" eb="3">
      <t>タ</t>
    </rPh>
    <rPh sb="3" eb="5">
      <t>ショクイン</t>
    </rPh>
    <phoneticPr fontId="5"/>
  </si>
  <si>
    <t>広報誌の配達</t>
    <rPh sb="0" eb="3">
      <t>コウホウシ</t>
    </rPh>
    <rPh sb="4" eb="6">
      <t>ハイタツ</t>
    </rPh>
    <phoneticPr fontId="5"/>
  </si>
  <si>
    <t>小分類表!$D$191:$E$194</t>
  </si>
  <si>
    <t>塗膜防水工事</t>
    <rPh sb="0" eb="1">
      <t>ヌ</t>
    </rPh>
    <rPh sb="1" eb="2">
      <t>マク</t>
    </rPh>
    <rPh sb="2" eb="4">
      <t>ボウスイ</t>
    </rPh>
    <rPh sb="4" eb="6">
      <t>コウジ</t>
    </rPh>
    <phoneticPr fontId="5"/>
  </si>
  <si>
    <t>月</t>
    <rPh sb="0" eb="1">
      <t>ガツ</t>
    </rPh>
    <phoneticPr fontId="5"/>
  </si>
  <si>
    <t>日</t>
    <rPh sb="0" eb="1">
      <t>ニチ</t>
    </rPh>
    <phoneticPr fontId="5"/>
  </si>
  <si>
    <t>04</t>
  </si>
  <si>
    <t>〒</t>
  </si>
  <si>
    <t>保安用品</t>
    <rPh sb="0" eb="2">
      <t>ホアン</t>
    </rPh>
    <rPh sb="2" eb="4">
      <t>ヨウヒン</t>
    </rPh>
    <phoneticPr fontId="5"/>
  </si>
  <si>
    <t>-</t>
  </si>
  <si>
    <t>（都道府県）</t>
    <rPh sb="1" eb="5">
      <t>トドウフケン</t>
    </rPh>
    <phoneticPr fontId="5"/>
  </si>
  <si>
    <t>２位・大コード</t>
    <rPh sb="3" eb="4">
      <t>だい</t>
    </rPh>
    <phoneticPr fontId="28" type="Hiragana"/>
  </si>
  <si>
    <t>種　目</t>
    <rPh sb="0" eb="1">
      <t>タネ</t>
    </rPh>
    <rPh sb="2" eb="3">
      <t>メ</t>
    </rPh>
    <phoneticPr fontId="5"/>
  </si>
  <si>
    <t>1級</t>
    <rPh sb="1" eb="2">
      <t>キュウ</t>
    </rPh>
    <phoneticPr fontId="5"/>
  </si>
  <si>
    <t>記念品</t>
    <rPh sb="0" eb="3">
      <t>キネンヒン</t>
    </rPh>
    <phoneticPr fontId="5"/>
  </si>
  <si>
    <t>買取</t>
    <rPh sb="0" eb="2">
      <t>カイトリ</t>
    </rPh>
    <phoneticPr fontId="5"/>
  </si>
  <si>
    <t>（  番　地  ）</t>
    <rPh sb="3" eb="4">
      <t>バン</t>
    </rPh>
    <rPh sb="5" eb="6">
      <t>チ</t>
    </rPh>
    <phoneticPr fontId="5"/>
  </si>
  <si>
    <t>（  方　書  ）</t>
    <rPh sb="3" eb="4">
      <t>カタ</t>
    </rPh>
    <rPh sb="5" eb="6">
      <t>ガキ</t>
    </rPh>
    <phoneticPr fontId="5"/>
  </si>
  <si>
    <t>ﾃﾞｰﾀ通信･情報制御設備工事</t>
    <rPh sb="4" eb="6">
      <t>ツウシン</t>
    </rPh>
    <rPh sb="7" eb="9">
      <t>ジョウホウ</t>
    </rPh>
    <rPh sb="9" eb="11">
      <t>セイギョ</t>
    </rPh>
    <rPh sb="11" eb="13">
      <t>セツビ</t>
    </rPh>
    <rPh sb="13" eb="15">
      <t>コウジ</t>
    </rPh>
    <phoneticPr fontId="5"/>
  </si>
  <si>
    <t>許可区分</t>
    <rPh sb="0" eb="2">
      <t>キョカ</t>
    </rPh>
    <rPh sb="2" eb="4">
      <t>クブン</t>
    </rPh>
    <phoneticPr fontId="5"/>
  </si>
  <si>
    <t>FAX番号</t>
    <rPh sb="3" eb="5">
      <t>バンゴウ</t>
    </rPh>
    <phoneticPr fontId="5"/>
  </si>
  <si>
    <t>木造建築工事</t>
    <rPh sb="0" eb="2">
      <t>モクゾウ</t>
    </rPh>
    <rPh sb="2" eb="4">
      <t>ケンチク</t>
    </rPh>
    <rPh sb="4" eb="6">
      <t>コウジ</t>
    </rPh>
    <phoneticPr fontId="5"/>
  </si>
  <si>
    <t>自動車</t>
    <rPh sb="0" eb="3">
      <t>ジドウシャ</t>
    </rPh>
    <phoneticPr fontId="5"/>
  </si>
  <si>
    <t>　　　　　　．　　　．　　変更</t>
    <rPh sb="13" eb="15">
      <t>ヘンコウ</t>
    </rPh>
    <phoneticPr fontId="5"/>
  </si>
  <si>
    <t>希望順位</t>
    <rPh sb="0" eb="2">
      <t>キボウ</t>
    </rPh>
    <rPh sb="2" eb="4">
      <t>ジュンイ</t>
    </rPh>
    <phoneticPr fontId="5"/>
  </si>
  <si>
    <t>レプリカ作成</t>
    <rPh sb="4" eb="6">
      <t>サクセイ</t>
    </rPh>
    <phoneticPr fontId="5"/>
  </si>
  <si>
    <t>大分類</t>
    <rPh sb="0" eb="2">
      <t>ダイブン</t>
    </rPh>
    <rPh sb="2" eb="3">
      <t>ルイ</t>
    </rPh>
    <phoneticPr fontId="5"/>
  </si>
  <si>
    <t>種目</t>
    <rPh sb="0" eb="2">
      <t>シュモク</t>
    </rPh>
    <phoneticPr fontId="5"/>
  </si>
  <si>
    <t>特殊建材</t>
    <rPh sb="0" eb="2">
      <t>トクシュ</t>
    </rPh>
    <rPh sb="2" eb="4">
      <t>ケンザイ</t>
    </rPh>
    <phoneticPr fontId="5"/>
  </si>
  <si>
    <t>平均工事実績高（千円）</t>
    <rPh sb="0" eb="2">
      <t>ヘイキン</t>
    </rPh>
    <rPh sb="2" eb="4">
      <t>コウジ</t>
    </rPh>
    <rPh sb="4" eb="6">
      <t>ジッセキ</t>
    </rPh>
    <rPh sb="6" eb="7">
      <t>ダカ</t>
    </rPh>
    <rPh sb="8" eb="9">
      <t>セン</t>
    </rPh>
    <rPh sb="9" eb="10">
      <t>エン</t>
    </rPh>
    <phoneticPr fontId="5"/>
  </si>
  <si>
    <t>06</t>
  </si>
  <si>
    <t>フリガナ</t>
  </si>
  <si>
    <t>官公需適格組合証明書</t>
  </si>
  <si>
    <t>千円</t>
    <rPh sb="0" eb="2">
      <t>センエン</t>
    </rPh>
    <phoneticPr fontId="5"/>
  </si>
  <si>
    <t>電話番号</t>
    <rPh sb="0" eb="2">
      <t>デンワ</t>
    </rPh>
    <rPh sb="2" eb="4">
      <t>バンゴウ</t>
    </rPh>
    <phoneticPr fontId="5"/>
  </si>
  <si>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5"/>
  </si>
  <si>
    <t>代表者又は
代理人氏名</t>
    <rPh sb="0" eb="3">
      <t>ダイヒョウシャ</t>
    </rPh>
    <rPh sb="3" eb="4">
      <t>マタ</t>
    </rPh>
    <rPh sb="6" eb="9">
      <t>ダイリニン</t>
    </rPh>
    <rPh sb="9" eb="11">
      <t>シメイ</t>
    </rPh>
    <phoneticPr fontId="5"/>
  </si>
  <si>
    <t>小分類表!$D$95:$E$98</t>
  </si>
  <si>
    <t>代表者氏名</t>
    <rPh sb="0" eb="3">
      <t>ダイヒョウシャ</t>
    </rPh>
    <rPh sb="3" eb="5">
      <t>シメイ</t>
    </rPh>
    <phoneticPr fontId="5"/>
  </si>
  <si>
    <t>図書整理</t>
    <rPh sb="0" eb="2">
      <t>トショ</t>
    </rPh>
    <rPh sb="2" eb="4">
      <t>セイリ</t>
    </rPh>
    <phoneticPr fontId="5"/>
  </si>
  <si>
    <t>技術関係職員</t>
    <rPh sb="0" eb="2">
      <t>ギジュツ</t>
    </rPh>
    <rPh sb="2" eb="4">
      <t>カンケイ</t>
    </rPh>
    <rPh sb="4" eb="6">
      <t>ショクイン</t>
    </rPh>
    <phoneticPr fontId="5"/>
  </si>
  <si>
    <t>合計</t>
    <rPh sb="0" eb="2">
      <t>ゴウケイ</t>
    </rPh>
    <phoneticPr fontId="5"/>
  </si>
  <si>
    <t>【コ】2位（許可書等）</t>
    <rPh sb="6" eb="10">
      <t>きょかし</t>
    </rPh>
    <phoneticPr fontId="28" type="Hiragana"/>
  </si>
  <si>
    <t/>
  </si>
  <si>
    <t>自己資本額</t>
    <rPh sb="0" eb="2">
      <t>ジコ</t>
    </rPh>
    <rPh sb="2" eb="4">
      <t>シホン</t>
    </rPh>
    <rPh sb="4" eb="5">
      <t>ガク</t>
    </rPh>
    <phoneticPr fontId="5"/>
  </si>
  <si>
    <t>委任あり</t>
    <rPh sb="0" eb="2">
      <t>いにん</t>
    </rPh>
    <phoneticPr fontId="28" type="Hiragana"/>
  </si>
  <si>
    <t>機械器具設置工事</t>
    <rPh sb="0" eb="2">
      <t>キカイ</t>
    </rPh>
    <rPh sb="2" eb="4">
      <t>キグ</t>
    </rPh>
    <rPh sb="4" eb="6">
      <t>セッチ</t>
    </rPh>
    <rPh sb="6" eb="8">
      <t>コウジ</t>
    </rPh>
    <phoneticPr fontId="5"/>
  </si>
  <si>
    <t>【工】地域5・審査</t>
    <rPh sb="1" eb="2">
      <t>こう</t>
    </rPh>
    <rPh sb="3" eb="5">
      <t>ちいき</t>
    </rPh>
    <phoneticPr fontId="28" type="Hiragana"/>
  </si>
  <si>
    <t>常駐警備</t>
    <rPh sb="0" eb="2">
      <t>ジョウチュウ</t>
    </rPh>
    <rPh sb="2" eb="4">
      <t>ケイビ</t>
    </rPh>
    <phoneticPr fontId="5"/>
  </si>
  <si>
    <t>測        量</t>
    <rPh sb="0" eb="1">
      <t>ソク</t>
    </rPh>
    <rPh sb="9" eb="10">
      <t>リョウ</t>
    </rPh>
    <phoneticPr fontId="5"/>
  </si>
  <si>
    <t>調査解析</t>
    <rPh sb="0" eb="1">
      <t>チョウ</t>
    </rPh>
    <rPh sb="1" eb="2">
      <t>ジャ</t>
    </rPh>
    <rPh sb="2" eb="3">
      <t>カイ</t>
    </rPh>
    <rPh sb="3" eb="4">
      <t>セキ</t>
    </rPh>
    <phoneticPr fontId="5"/>
  </si>
  <si>
    <t>電算印刷</t>
    <rPh sb="0" eb="2">
      <t>デンサン</t>
    </rPh>
    <rPh sb="2" eb="4">
      <t>インサツ</t>
    </rPh>
    <phoneticPr fontId="5"/>
  </si>
  <si>
    <t>ＪＶの実績は、事業名称の末尾に「（ＪＶ○％）」と入力すること（「○％」は出資割合）。また、契約金額は、全体の請負代金額に出資割合を乗じた額又は担当した部分の請負代金額とすること。</t>
    <rPh sb="36" eb="40">
      <t>シュッシ</t>
    </rPh>
    <rPh sb="45" eb="50">
      <t>ケイヤクキ</t>
    </rPh>
    <rPh sb="51" eb="53">
      <t>ゼンタイ</t>
    </rPh>
    <rPh sb="54" eb="60">
      <t>ウケオイダ</t>
    </rPh>
    <rPh sb="60" eb="65">
      <t>シュッシワ</t>
    </rPh>
    <rPh sb="65" eb="69">
      <t>ジョウ</t>
    </rPh>
    <rPh sb="69" eb="70">
      <t>マタ</t>
    </rPh>
    <rPh sb="71" eb="73">
      <t>タントウ</t>
    </rPh>
    <rPh sb="75" eb="77">
      <t>ブブン</t>
    </rPh>
    <rPh sb="78" eb="83">
      <t>ウケオイダ</t>
    </rPh>
    <phoneticPr fontId="5"/>
  </si>
  <si>
    <t>代表者資格氏名　　　　　　　　　　　　　　</t>
  </si>
  <si>
    <t>給排水機材</t>
    <rPh sb="0" eb="3">
      <t>キュウハイスイ</t>
    </rPh>
    <rPh sb="3" eb="5">
      <t>キザイ</t>
    </rPh>
    <phoneticPr fontId="5"/>
  </si>
  <si>
    <t>消費税及び地方消費税課税区分</t>
    <rPh sb="0" eb="3">
      <t>ショウヒゼイ</t>
    </rPh>
    <rPh sb="3" eb="4">
      <t>オヨ</t>
    </rPh>
    <rPh sb="5" eb="7">
      <t>チホウ</t>
    </rPh>
    <rPh sb="7" eb="10">
      <t>ショウヒゼイ</t>
    </rPh>
    <rPh sb="10" eb="12">
      <t>カゼイ</t>
    </rPh>
    <rPh sb="12" eb="14">
      <t>クブン</t>
    </rPh>
    <phoneticPr fontId="5"/>
  </si>
  <si>
    <t>企業区分</t>
    <rPh sb="0" eb="2">
      <t>キギョウ</t>
    </rPh>
    <rPh sb="2" eb="4">
      <t>クブン</t>
    </rPh>
    <phoneticPr fontId="5"/>
  </si>
  <si>
    <t>大企業</t>
    <rPh sb="0" eb="3">
      <t>ダイキギョウ</t>
    </rPh>
    <phoneticPr fontId="5"/>
  </si>
  <si>
    <t>模型</t>
    <rPh sb="0" eb="2">
      <t>モケイ</t>
    </rPh>
    <phoneticPr fontId="5"/>
  </si>
  <si>
    <t>経審審査基準日</t>
    <rPh sb="0" eb="2">
      <t>ケイシン</t>
    </rPh>
    <rPh sb="2" eb="3">
      <t>シン</t>
    </rPh>
    <rPh sb="3" eb="4">
      <t>サ</t>
    </rPh>
    <rPh sb="4" eb="5">
      <t>モトイ</t>
    </rPh>
    <rPh sb="5" eb="6">
      <t>ジュン</t>
    </rPh>
    <rPh sb="6" eb="7">
      <t>ビ</t>
    </rPh>
    <phoneticPr fontId="5"/>
  </si>
  <si>
    <t>内装仕上工事</t>
    <rPh sb="0" eb="2">
      <t>ナイソウ</t>
    </rPh>
    <rPh sb="2" eb="4">
      <t>シアゲ</t>
    </rPh>
    <rPh sb="4" eb="6">
      <t>コウジ</t>
    </rPh>
    <phoneticPr fontId="5"/>
  </si>
  <si>
    <t>番地</t>
  </si>
  <si>
    <t>印判</t>
    <rPh sb="0" eb="2">
      <t>インバン</t>
    </rPh>
    <phoneticPr fontId="5"/>
  </si>
  <si>
    <t>ｱｽﾌｧﾙﾄ防水工事</t>
    <rPh sb="6" eb="8">
      <t>ボウスイ</t>
    </rPh>
    <rPh sb="8" eb="10">
      <t>コウジ</t>
    </rPh>
    <phoneticPr fontId="5"/>
  </si>
  <si>
    <t>所在地</t>
    <rPh sb="0" eb="3">
      <t>ショザイチ</t>
    </rPh>
    <phoneticPr fontId="5"/>
  </si>
  <si>
    <t>塗装工事</t>
    <rPh sb="0" eb="2">
      <t>トソウ</t>
    </rPh>
    <rPh sb="2" eb="4">
      <t>コウジ</t>
    </rPh>
    <phoneticPr fontId="5"/>
  </si>
  <si>
    <t>小分類</t>
    <rPh sb="0" eb="3">
      <t>ショウブンルイ</t>
    </rPh>
    <phoneticPr fontId="5"/>
  </si>
  <si>
    <t>営繕・修理</t>
    <rPh sb="0" eb="1">
      <t>エイ</t>
    </rPh>
    <rPh sb="1" eb="2">
      <t>ツクロ</t>
    </rPh>
    <rPh sb="3" eb="4">
      <t>オサム</t>
    </rPh>
    <rPh sb="4" eb="5">
      <t>リ</t>
    </rPh>
    <phoneticPr fontId="5"/>
  </si>
  <si>
    <t>メールアドレス</t>
  </si>
  <si>
    <t>道路の美化に資する取組</t>
  </si>
  <si>
    <t>非課税</t>
    <rPh sb="0" eb="3">
      <t>ヒカゼイ</t>
    </rPh>
    <phoneticPr fontId="5"/>
  </si>
  <si>
    <t>08</t>
  </si>
  <si>
    <t>土木工事</t>
    <rPh sb="0" eb="2">
      <t>ドボク</t>
    </rPh>
    <rPh sb="2" eb="4">
      <t>コウジ</t>
    </rPh>
    <phoneticPr fontId="5"/>
  </si>
  <si>
    <t>火災報知設備工事</t>
    <rPh sb="0" eb="2">
      <t>カサイ</t>
    </rPh>
    <rPh sb="2" eb="4">
      <t>ホウチ</t>
    </rPh>
    <rPh sb="4" eb="6">
      <t>セツビ</t>
    </rPh>
    <rPh sb="6" eb="8">
      <t>コウジ</t>
    </rPh>
    <phoneticPr fontId="5"/>
  </si>
  <si>
    <t>官公需</t>
    <rPh sb="0" eb="3">
      <t>かんこうじゅ</t>
    </rPh>
    <phoneticPr fontId="28" type="Hiragana"/>
  </si>
  <si>
    <t>町丁目</t>
    <rPh sb="0" eb="1">
      <t>マチ</t>
    </rPh>
    <phoneticPr fontId="5"/>
  </si>
  <si>
    <t>建築工事</t>
    <rPh sb="0" eb="2">
      <t>ケンチク</t>
    </rPh>
    <rPh sb="2" eb="4">
      <t>コウジ</t>
    </rPh>
    <phoneticPr fontId="5"/>
  </si>
  <si>
    <t>小分類表!$D$265:$E$269</t>
  </si>
  <si>
    <t>10</t>
  </si>
  <si>
    <t>大工工事</t>
    <rPh sb="0" eb="2">
      <t>ダイク</t>
    </rPh>
    <rPh sb="2" eb="4">
      <t>コウジ</t>
    </rPh>
    <phoneticPr fontId="5"/>
  </si>
  <si>
    <t>様式6</t>
    <rPh sb="0" eb="2">
      <t>ヨウシキ</t>
    </rPh>
    <phoneticPr fontId="5"/>
  </si>
  <si>
    <t>各種飲料</t>
    <rPh sb="0" eb="2">
      <t>カクシュ</t>
    </rPh>
    <rPh sb="2" eb="4">
      <t>インリョウ</t>
    </rPh>
    <phoneticPr fontId="5"/>
  </si>
  <si>
    <t>左官工事</t>
    <rPh sb="0" eb="2">
      <t>サカン</t>
    </rPh>
    <rPh sb="2" eb="4">
      <t>コウジ</t>
    </rPh>
    <phoneticPr fontId="5"/>
  </si>
  <si>
    <t>Ｓ、ＲＣ、ＳＲＣ造建築工事</t>
    <rPh sb="8" eb="9">
      <t>ゾウ</t>
    </rPh>
    <rPh sb="9" eb="11">
      <t>ケンチク</t>
    </rPh>
    <rPh sb="11" eb="13">
      <t>コウジ</t>
    </rPh>
    <phoneticPr fontId="5"/>
  </si>
  <si>
    <t>鳶・土工・コンクリート工事</t>
    <rPh sb="0" eb="1">
      <t>トビ</t>
    </rPh>
    <rPh sb="2" eb="3">
      <t>ド</t>
    </rPh>
    <rPh sb="3" eb="4">
      <t>コウ</t>
    </rPh>
    <rPh sb="11" eb="13">
      <t>コウジ</t>
    </rPh>
    <phoneticPr fontId="5"/>
  </si>
  <si>
    <t>情報処理</t>
    <rPh sb="0" eb="1">
      <t>ジョウ</t>
    </rPh>
    <rPh sb="1" eb="2">
      <t>ホウ</t>
    </rPh>
    <rPh sb="2" eb="3">
      <t>トコロ</t>
    </rPh>
    <rPh sb="3" eb="4">
      <t>リ</t>
    </rPh>
    <phoneticPr fontId="5"/>
  </si>
  <si>
    <t>石工事</t>
    <rPh sb="0" eb="1">
      <t>イシ</t>
    </rPh>
    <rPh sb="1" eb="3">
      <t>コウジ</t>
    </rPh>
    <phoneticPr fontId="5"/>
  </si>
  <si>
    <t>屋根工事</t>
    <rPh sb="0" eb="2">
      <t>ヤネ</t>
    </rPh>
    <rPh sb="2" eb="4">
      <t>コウジ</t>
    </rPh>
    <phoneticPr fontId="5"/>
  </si>
  <si>
    <t>電気工事</t>
    <rPh sb="0" eb="2">
      <t>デンキ</t>
    </rPh>
    <rPh sb="2" eb="4">
      <t>コウジ</t>
    </rPh>
    <phoneticPr fontId="5"/>
  </si>
  <si>
    <t>車両・船舶</t>
    <rPh sb="0" eb="2">
      <t>シャリョウ</t>
    </rPh>
    <rPh sb="3" eb="5">
      <t>センパク</t>
    </rPh>
    <phoneticPr fontId="5"/>
  </si>
  <si>
    <t>支店等登録の場合、原則として当該支店等の実績とする。当該支店等の実績がなければ、会社全体の実績でも可。</t>
    <rPh sb="0" eb="3">
      <t>シテン</t>
    </rPh>
    <rPh sb="3" eb="5">
      <t>トウロク</t>
    </rPh>
    <rPh sb="6" eb="9">
      <t>バ</t>
    </rPh>
    <rPh sb="9" eb="11">
      <t>ゲンソク</t>
    </rPh>
    <rPh sb="14" eb="16">
      <t>トウガイ</t>
    </rPh>
    <rPh sb="16" eb="18">
      <t>シテン</t>
    </rPh>
    <rPh sb="18" eb="19">
      <t>トウ</t>
    </rPh>
    <rPh sb="20" eb="25">
      <t>ジッセキ</t>
    </rPh>
    <rPh sb="26" eb="28">
      <t>トウガイ</t>
    </rPh>
    <rPh sb="28" eb="31">
      <t>シテン</t>
    </rPh>
    <rPh sb="32" eb="34">
      <t>ジッセキ</t>
    </rPh>
    <rPh sb="40" eb="42">
      <t>カイシャ</t>
    </rPh>
    <rPh sb="42" eb="44">
      <t>ゼンタイ</t>
    </rPh>
    <rPh sb="45" eb="47">
      <t>ジッセキ</t>
    </rPh>
    <rPh sb="49" eb="50">
      <t>カ</t>
    </rPh>
    <phoneticPr fontId="5"/>
  </si>
  <si>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5"/>
  </si>
  <si>
    <t>管工事</t>
    <rPh sb="0" eb="3">
      <t>カンコウジ</t>
    </rPh>
    <phoneticPr fontId="5"/>
  </si>
  <si>
    <t>小分類</t>
    <rPh sb="0" eb="1">
      <t>ショウ</t>
    </rPh>
    <rPh sb="1" eb="3">
      <t>ブンルイ</t>
    </rPh>
    <phoneticPr fontId="5"/>
  </si>
  <si>
    <t>タイル・れんが・ブロック工事</t>
    <rPh sb="12" eb="14">
      <t>コウジ</t>
    </rPh>
    <phoneticPr fontId="5"/>
  </si>
  <si>
    <t>鋼構造物工事</t>
    <rPh sb="0" eb="1">
      <t>コウ</t>
    </rPh>
    <rPh sb="1" eb="4">
      <t>コウゾウブツ</t>
    </rPh>
    <rPh sb="4" eb="6">
      <t>コウジ</t>
    </rPh>
    <phoneticPr fontId="5"/>
  </si>
  <si>
    <t>受注1・発注者</t>
    <rPh sb="0" eb="2">
      <t>ジュチュウ</t>
    </rPh>
    <rPh sb="4" eb="7">
      <t>ハッチュウシャ</t>
    </rPh>
    <phoneticPr fontId="5"/>
  </si>
  <si>
    <t>鉄筋工事</t>
    <rPh sb="0" eb="2">
      <t>テッキン</t>
    </rPh>
    <rPh sb="2" eb="4">
      <t>コウジ</t>
    </rPh>
    <phoneticPr fontId="5"/>
  </si>
  <si>
    <t>封入封かん</t>
    <rPh sb="0" eb="2">
      <t>フウニュウ</t>
    </rPh>
    <rPh sb="2" eb="3">
      <t>フウ</t>
    </rPh>
    <phoneticPr fontId="5"/>
  </si>
  <si>
    <t>舗装工事</t>
    <rPh sb="0" eb="2">
      <t>ホソウ</t>
    </rPh>
    <rPh sb="2" eb="4">
      <t>コウジ</t>
    </rPh>
    <phoneticPr fontId="5"/>
  </si>
  <si>
    <t>しゅんせつ工事</t>
    <rPh sb="5" eb="7">
      <t>コウジ</t>
    </rPh>
    <phoneticPr fontId="5"/>
  </si>
  <si>
    <t>都市計画・地方計画（造成）</t>
    <rPh sb="0" eb="2">
      <t>トシ</t>
    </rPh>
    <rPh sb="2" eb="4">
      <t>ケイカク</t>
    </rPh>
    <rPh sb="5" eb="7">
      <t>チホウ</t>
    </rPh>
    <rPh sb="7" eb="9">
      <t>ケイカク</t>
    </rPh>
    <rPh sb="10" eb="12">
      <t>ゾウセイ</t>
    </rPh>
    <phoneticPr fontId="5"/>
  </si>
  <si>
    <t>鈑金工事</t>
    <rPh sb="0" eb="2">
      <t>バンキン</t>
    </rPh>
    <rPh sb="2" eb="4">
      <t>コウジ</t>
    </rPh>
    <phoneticPr fontId="5"/>
  </si>
  <si>
    <t>総合評定値
（P）</t>
  </si>
  <si>
    <t>自動車販売</t>
    <rPh sb="0" eb="3">
      <t>ジドウシャ</t>
    </rPh>
    <rPh sb="3" eb="5">
      <t>ハンバイ</t>
    </rPh>
    <phoneticPr fontId="5"/>
  </si>
  <si>
    <t>ガラス工事</t>
    <rPh sb="3" eb="5">
      <t>コウジ</t>
    </rPh>
    <phoneticPr fontId="5"/>
  </si>
  <si>
    <t>厨房用機器</t>
    <rPh sb="0" eb="2">
      <t>チュウボウ</t>
    </rPh>
    <rPh sb="2" eb="3">
      <t>ヨウ</t>
    </rPh>
    <rPh sb="3" eb="5">
      <t>キキ</t>
    </rPh>
    <phoneticPr fontId="5"/>
  </si>
  <si>
    <t>防水工事</t>
    <rPh sb="0" eb="2">
      <t>ボウスイ</t>
    </rPh>
    <rPh sb="2" eb="4">
      <t>コウジ</t>
    </rPh>
    <phoneticPr fontId="5"/>
  </si>
  <si>
    <t>熱絶縁工事</t>
    <rPh sb="0" eb="1">
      <t>ネツ</t>
    </rPh>
    <rPh sb="1" eb="3">
      <t>ゼツエン</t>
    </rPh>
    <rPh sb="3" eb="5">
      <t>コウジ</t>
    </rPh>
    <phoneticPr fontId="5"/>
  </si>
  <si>
    <t>電気通信工事</t>
    <rPh sb="0" eb="2">
      <t>デンキ</t>
    </rPh>
    <rPh sb="2" eb="4">
      <t>ツウシン</t>
    </rPh>
    <rPh sb="4" eb="6">
      <t>コウジ</t>
    </rPh>
    <phoneticPr fontId="5"/>
  </si>
  <si>
    <t>造園工事</t>
    <rPh sb="0" eb="2">
      <t>ゾウエン</t>
    </rPh>
    <rPh sb="2" eb="4">
      <t>コウジ</t>
    </rPh>
    <phoneticPr fontId="5"/>
  </si>
  <si>
    <t>システム等保守・運用管理</t>
    <rPh sb="4" eb="5">
      <t>トウ</t>
    </rPh>
    <rPh sb="5" eb="7">
      <t>ホシュ</t>
    </rPh>
    <rPh sb="8" eb="12">
      <t>ウンヨウカンリ</t>
    </rPh>
    <phoneticPr fontId="5"/>
  </si>
  <si>
    <t>さく井工事</t>
    <rPh sb="2" eb="3">
      <t>イ</t>
    </rPh>
    <rPh sb="3" eb="5">
      <t>コウジ</t>
    </rPh>
    <phoneticPr fontId="5"/>
  </si>
  <si>
    <t>情報処理機器</t>
    <rPh sb="0" eb="2">
      <t>ジョウホウ</t>
    </rPh>
    <rPh sb="2" eb="4">
      <t>ショリ</t>
    </rPh>
    <rPh sb="4" eb="6">
      <t>キキ</t>
    </rPh>
    <phoneticPr fontId="5"/>
  </si>
  <si>
    <t>【工】地域2</t>
    <rPh sb="1" eb="2">
      <t>こう</t>
    </rPh>
    <rPh sb="3" eb="5">
      <t>ちいき</t>
    </rPh>
    <phoneticPr fontId="28" type="Hiragana"/>
  </si>
  <si>
    <t>④</t>
  </si>
  <si>
    <t>建具工事</t>
    <rPh sb="0" eb="2">
      <t>タテグ</t>
    </rPh>
    <rPh sb="2" eb="4">
      <t>コウジ</t>
    </rPh>
    <phoneticPr fontId="5"/>
  </si>
  <si>
    <t>水道施設工事</t>
    <rPh sb="0" eb="2">
      <t>スイドウ</t>
    </rPh>
    <rPh sb="2" eb="4">
      <t>シセツ</t>
    </rPh>
    <rPh sb="4" eb="6">
      <t>コウジ</t>
    </rPh>
    <phoneticPr fontId="5"/>
  </si>
  <si>
    <t>小分類表!$D$245:$E$250</t>
  </si>
  <si>
    <t>放送機械設備工事</t>
    <rPh sb="0" eb="2">
      <t>ホウソウ</t>
    </rPh>
    <rPh sb="2" eb="4">
      <t>キカイ</t>
    </rPh>
    <rPh sb="4" eb="6">
      <t>セツビ</t>
    </rPh>
    <rPh sb="6" eb="8">
      <t>コウジ</t>
    </rPh>
    <phoneticPr fontId="5"/>
  </si>
  <si>
    <t>給食</t>
    <rPh sb="0" eb="2">
      <t>キュウショク</t>
    </rPh>
    <phoneticPr fontId="5"/>
  </si>
  <si>
    <t>消防施設工事</t>
    <rPh sb="0" eb="2">
      <t>ショウボウ</t>
    </rPh>
    <rPh sb="2" eb="4">
      <t>シセツ</t>
    </rPh>
    <rPh sb="4" eb="6">
      <t>コウジ</t>
    </rPh>
    <phoneticPr fontId="5"/>
  </si>
  <si>
    <t>清掃施設工事</t>
    <rPh sb="0" eb="2">
      <t>セイソウ</t>
    </rPh>
    <rPh sb="2" eb="4">
      <t>シセツ</t>
    </rPh>
    <rPh sb="4" eb="6">
      <t>コウジ</t>
    </rPh>
    <phoneticPr fontId="5"/>
  </si>
  <si>
    <t>小分類表!$D$303:$E$317</t>
  </si>
  <si>
    <t>解体工事</t>
    <rPh sb="0" eb="2">
      <t>カイタイ</t>
    </rPh>
    <rPh sb="2" eb="4">
      <t>コウジ</t>
    </rPh>
    <phoneticPr fontId="5"/>
  </si>
  <si>
    <t>　非課税</t>
    <rPh sb="1" eb="4">
      <t>ヒカゼイ</t>
    </rPh>
    <phoneticPr fontId="5"/>
  </si>
  <si>
    <t>消防車</t>
    <rPh sb="0" eb="3">
      <t>ショウボウシャ</t>
    </rPh>
    <phoneticPr fontId="5"/>
  </si>
  <si>
    <t>（  町丁目  ）</t>
    <rPh sb="3" eb="4">
      <t>マチ</t>
    </rPh>
    <rPh sb="4" eb="5">
      <t>チョウ</t>
    </rPh>
    <rPh sb="5" eb="6">
      <t>メ</t>
    </rPh>
    <phoneticPr fontId="5"/>
  </si>
  <si>
    <t>特殊機械器具操作管理</t>
    <rPh sb="0" eb="2">
      <t>トクシュ</t>
    </rPh>
    <rPh sb="2" eb="4">
      <t>キカイ</t>
    </rPh>
    <rPh sb="4" eb="6">
      <t>キグ</t>
    </rPh>
    <rPh sb="6" eb="8">
      <t>ソウサ</t>
    </rPh>
    <rPh sb="8" eb="10">
      <t>カンリ</t>
    </rPh>
    <phoneticPr fontId="5"/>
  </si>
  <si>
    <t>受付番号</t>
    <rPh sb="0" eb="2">
      <t>ウケツケ</t>
    </rPh>
    <rPh sb="2" eb="4">
      <t>バンゴウ</t>
    </rPh>
    <phoneticPr fontId="5"/>
  </si>
  <si>
    <t>燃料・電力供給</t>
    <rPh sb="0" eb="2">
      <t>ネンリョウ</t>
    </rPh>
    <rPh sb="3" eb="5">
      <t>デンリョク</t>
    </rPh>
    <rPh sb="5" eb="7">
      <t>キョウキュウ</t>
    </rPh>
    <phoneticPr fontId="5"/>
  </si>
  <si>
    <t>発注者</t>
    <rPh sb="0" eb="3">
      <t>ハッチュウシャ</t>
    </rPh>
    <phoneticPr fontId="5"/>
  </si>
  <si>
    <t>食料品</t>
    <rPh sb="0" eb="3">
      <t>ショクリョウヒン</t>
    </rPh>
    <phoneticPr fontId="5"/>
  </si>
  <si>
    <t>特殊印刷</t>
    <rPh sb="0" eb="2">
      <t>トクシュ</t>
    </rPh>
    <rPh sb="2" eb="4">
      <t>インサツ</t>
    </rPh>
    <phoneticPr fontId="5"/>
  </si>
  <si>
    <t>介護用品</t>
    <rPh sb="0" eb="2">
      <t>カイゴ</t>
    </rPh>
    <rPh sb="2" eb="4">
      <t>ヨウヒン</t>
    </rPh>
    <phoneticPr fontId="5"/>
  </si>
  <si>
    <t>速記、議事録作成</t>
    <rPh sb="0" eb="2">
      <t>ソッキ</t>
    </rPh>
    <rPh sb="3" eb="6">
      <t>ギジロク</t>
    </rPh>
    <rPh sb="6" eb="8">
      <t>サクセイ</t>
    </rPh>
    <phoneticPr fontId="5"/>
  </si>
  <si>
    <t>消費税非課税</t>
    <rPh sb="0" eb="3">
      <t>しょうひぜい</t>
    </rPh>
    <rPh sb="3" eb="4">
      <t>ひ</t>
    </rPh>
    <rPh sb="4" eb="6">
      <t>かぜい</t>
    </rPh>
    <phoneticPr fontId="28" type="Hiragana"/>
  </si>
  <si>
    <t>技術職員数</t>
  </si>
  <si>
    <t>道路</t>
    <rPh sb="0" eb="2">
      <t>ドウロ</t>
    </rPh>
    <phoneticPr fontId="5"/>
  </si>
  <si>
    <t>郵便番号1（本店）</t>
  </si>
  <si>
    <t>小分類表!$D$280:$E$288</t>
  </si>
  <si>
    <t>その他</t>
  </si>
  <si>
    <t>フェンス工事</t>
    <rPh sb="4" eb="6">
      <t>コウジ</t>
    </rPh>
    <phoneticPr fontId="5"/>
  </si>
  <si>
    <t>2級</t>
    <rPh sb="1" eb="2">
      <t>キュウ</t>
    </rPh>
    <phoneticPr fontId="5"/>
  </si>
  <si>
    <t>弱電気製品</t>
    <rPh sb="0" eb="1">
      <t>ジャク</t>
    </rPh>
    <rPh sb="1" eb="3">
      <t>デンキ</t>
    </rPh>
    <rPh sb="3" eb="5">
      <t>セイヒン</t>
    </rPh>
    <phoneticPr fontId="5"/>
  </si>
  <si>
    <t>備品消毒</t>
    <rPh sb="0" eb="2">
      <t>ビヒン</t>
    </rPh>
    <rPh sb="2" eb="4">
      <t>ショウドク</t>
    </rPh>
    <phoneticPr fontId="5"/>
  </si>
  <si>
    <t>一般建材</t>
    <rPh sb="0" eb="2">
      <t>イッパン</t>
    </rPh>
    <rPh sb="2" eb="4">
      <t>ケンザイ</t>
    </rPh>
    <phoneticPr fontId="5"/>
  </si>
  <si>
    <t>事業名称</t>
    <rPh sb="0" eb="2">
      <t>ジギョウ</t>
    </rPh>
    <rPh sb="2" eb="4">
      <t>メイショウ</t>
    </rPh>
    <phoneticPr fontId="5"/>
  </si>
  <si>
    <t>02</t>
  </si>
  <si>
    <t>土地調査・評価</t>
    <rPh sb="0" eb="2">
      <t>トチ</t>
    </rPh>
    <rPh sb="2" eb="4">
      <t>チョウサ</t>
    </rPh>
    <rPh sb="5" eb="7">
      <t>ヒョウカ</t>
    </rPh>
    <phoneticPr fontId="5"/>
  </si>
  <si>
    <t>菓子</t>
    <rPh sb="0" eb="2">
      <t>カシ</t>
    </rPh>
    <phoneticPr fontId="5"/>
  </si>
  <si>
    <t>元・下請</t>
    <rPh sb="0" eb="1">
      <t>モト</t>
    </rPh>
    <rPh sb="2" eb="4">
      <t>シタウケ</t>
    </rPh>
    <phoneticPr fontId="5"/>
  </si>
  <si>
    <t>人数2</t>
    <rPh sb="0" eb="2">
      <t>ニンズウ</t>
    </rPh>
    <phoneticPr fontId="5"/>
  </si>
  <si>
    <t>春日市（建設工事）</t>
    <rPh sb="0" eb="2">
      <t>カスガ</t>
    </rPh>
    <rPh sb="2" eb="3">
      <t>シ</t>
    </rPh>
    <rPh sb="4" eb="6">
      <t>ケンセツ</t>
    </rPh>
    <rPh sb="6" eb="8">
      <t>コウジ</t>
    </rPh>
    <phoneticPr fontId="5"/>
  </si>
  <si>
    <t>植木・園芸用品</t>
    <rPh sb="0" eb="2">
      <t>ウエキ</t>
    </rPh>
    <rPh sb="3" eb="5">
      <t>エンゲイ</t>
    </rPh>
    <rPh sb="5" eb="7">
      <t>ヨウヒン</t>
    </rPh>
    <phoneticPr fontId="5"/>
  </si>
  <si>
    <t>営業・特殊補償</t>
    <rPh sb="0" eb="2">
      <t>エイギョウ</t>
    </rPh>
    <rPh sb="3" eb="5">
      <t>トクシュ</t>
    </rPh>
    <rPh sb="5" eb="7">
      <t>ホショウ</t>
    </rPh>
    <phoneticPr fontId="5"/>
  </si>
  <si>
    <t>受注1・件名</t>
    <rPh sb="0" eb="2">
      <t>ジュチュウ</t>
    </rPh>
    <rPh sb="4" eb="6">
      <t>ケンメイ</t>
    </rPh>
    <phoneticPr fontId="5"/>
  </si>
  <si>
    <t>世論調査</t>
    <rPh sb="0" eb="2">
      <t>ヨロン</t>
    </rPh>
    <rPh sb="2" eb="4">
      <t>チョウサ</t>
    </rPh>
    <phoneticPr fontId="5"/>
  </si>
  <si>
    <t>備　　考</t>
    <rPh sb="0" eb="1">
      <t>ビ</t>
    </rPh>
    <rPh sb="3" eb="4">
      <t>コウ</t>
    </rPh>
    <phoneticPr fontId="5"/>
  </si>
  <si>
    <t>下請での受注であっても、発注者の欄には大元の発注者である官公庁を記載すること。</t>
    <rPh sb="0" eb="2">
      <t>シタウケ</t>
    </rPh>
    <rPh sb="4" eb="6">
      <t>ジュチュウ</t>
    </rPh>
    <rPh sb="12" eb="15">
      <t>ハッチュウシャ</t>
    </rPh>
    <rPh sb="16" eb="17">
      <t>ラン</t>
    </rPh>
    <rPh sb="19" eb="21">
      <t>オオモト</t>
    </rPh>
    <rPh sb="22" eb="25">
      <t>ハッチュウシャ</t>
    </rPh>
    <rPh sb="28" eb="31">
      <t>カンコウチョウ</t>
    </rPh>
    <rPh sb="32" eb="34">
      <t>キサイ</t>
    </rPh>
    <phoneticPr fontId="5"/>
  </si>
  <si>
    <t>契約金額（千円）</t>
    <rPh sb="0" eb="2">
      <t>ケイヤク</t>
    </rPh>
    <rPh sb="2" eb="4">
      <t>キンガク</t>
    </rPh>
    <rPh sb="5" eb="6">
      <t>セン</t>
    </rPh>
    <rPh sb="6" eb="7">
      <t>エン</t>
    </rPh>
    <phoneticPr fontId="5"/>
  </si>
  <si>
    <t>電気機械器具</t>
    <rPh sb="0" eb="2">
      <t>デンキ</t>
    </rPh>
    <rPh sb="2" eb="4">
      <t>キカイ</t>
    </rPh>
    <rPh sb="4" eb="6">
      <t>キグ</t>
    </rPh>
    <phoneticPr fontId="5"/>
  </si>
  <si>
    <t>道路・公園・側溝等の清掃</t>
    <rPh sb="0" eb="2">
      <t>ドウロ</t>
    </rPh>
    <rPh sb="3" eb="5">
      <t>コウエン</t>
    </rPh>
    <rPh sb="6" eb="9">
      <t>ソッコウナド</t>
    </rPh>
    <rPh sb="10" eb="12">
      <t>セイソウ</t>
    </rPh>
    <phoneticPr fontId="5"/>
  </si>
  <si>
    <t>補       償</t>
    <rPh sb="0" eb="1">
      <t>ホ</t>
    </rPh>
    <rPh sb="8" eb="9">
      <t>ツグナ</t>
    </rPh>
    <phoneticPr fontId="5"/>
  </si>
  <si>
    <t>受注1・契約金額</t>
    <rPh sb="0" eb="2">
      <t>ジュチュウ</t>
    </rPh>
    <rPh sb="4" eb="8">
      <t>ケイヤク</t>
    </rPh>
    <phoneticPr fontId="5"/>
  </si>
  <si>
    <t>アスファルト舗装工事</t>
    <rPh sb="6" eb="8">
      <t>ホソウ</t>
    </rPh>
    <rPh sb="8" eb="10">
      <t>コウジ</t>
    </rPh>
    <phoneticPr fontId="5"/>
  </si>
  <si>
    <t>役　員　名　簿</t>
    <rPh sb="0" eb="1">
      <t>エキ</t>
    </rPh>
    <rPh sb="2" eb="3">
      <t>イン</t>
    </rPh>
    <rPh sb="4" eb="5">
      <t>メイ</t>
    </rPh>
    <rPh sb="6" eb="7">
      <t>ボ</t>
    </rPh>
    <phoneticPr fontId="5"/>
  </si>
  <si>
    <t>役職</t>
    <rPh sb="0" eb="2">
      <t>ヤクショク</t>
    </rPh>
    <phoneticPr fontId="5"/>
  </si>
  <si>
    <t>プール浄化装置保守</t>
    <rPh sb="3" eb="5">
      <t>ジョウカ</t>
    </rPh>
    <rPh sb="5" eb="7">
      <t>ソウチ</t>
    </rPh>
    <rPh sb="7" eb="9">
      <t>ホシュ</t>
    </rPh>
    <phoneticPr fontId="5"/>
  </si>
  <si>
    <t>登記手続</t>
    <rPh sb="0" eb="2">
      <t>トウキ</t>
    </rPh>
    <rPh sb="2" eb="4">
      <t>テツヅキ</t>
    </rPh>
    <phoneticPr fontId="5"/>
  </si>
  <si>
    <t>性別
（男女）</t>
    <rPh sb="0" eb="2">
      <t>セイベツ</t>
    </rPh>
    <rPh sb="4" eb="6">
      <t>ダンジョ</t>
    </rPh>
    <phoneticPr fontId="5"/>
  </si>
  <si>
    <t>障がい者の雇用
【障害者雇用促進法における障害者雇用状況の報告義務がない事業者】</t>
    <rPh sb="0" eb="1">
      <t>しょう</t>
    </rPh>
    <rPh sb="3" eb="4">
      <t>もの</t>
    </rPh>
    <rPh sb="5" eb="7">
      <t>こよう</t>
    </rPh>
    <phoneticPr fontId="28" type="Hiragana"/>
  </si>
  <si>
    <t>方書（本店）</t>
  </si>
  <si>
    <t>FAX番号1</t>
  </si>
  <si>
    <t>本店所在地</t>
    <rPh sb="0" eb="2">
      <t>ホンテン</t>
    </rPh>
    <rPh sb="2" eb="5">
      <t>ショザイチ</t>
    </rPh>
    <phoneticPr fontId="5"/>
  </si>
  <si>
    <t>環境調査（大気、水質、騒音、ダイオキシン等）</t>
    <rPh sb="0" eb="2">
      <t>カンキョウ</t>
    </rPh>
    <rPh sb="2" eb="4">
      <t>チョウサ</t>
    </rPh>
    <rPh sb="5" eb="7">
      <t>タイキ</t>
    </rPh>
    <rPh sb="8" eb="10">
      <t>スイシツ</t>
    </rPh>
    <rPh sb="11" eb="13">
      <t>ソウオン</t>
    </rPh>
    <rPh sb="20" eb="21">
      <t>トウ</t>
    </rPh>
    <phoneticPr fontId="5"/>
  </si>
  <si>
    <t>電気設備機器</t>
    <rPh sb="0" eb="2">
      <t>デンキ</t>
    </rPh>
    <rPh sb="2" eb="4">
      <t>セツビ</t>
    </rPh>
    <rPh sb="4" eb="6">
      <t>キキ</t>
    </rPh>
    <phoneticPr fontId="5"/>
  </si>
  <si>
    <t>氏　名</t>
    <rPh sb="0" eb="1">
      <t>シ</t>
    </rPh>
    <rPh sb="2" eb="3">
      <t>メイ</t>
    </rPh>
    <phoneticPr fontId="5"/>
  </si>
  <si>
    <t>生年月日（和暦）</t>
    <rPh sb="0" eb="2">
      <t>セイネン</t>
    </rPh>
    <rPh sb="2" eb="4">
      <t>ガッピ</t>
    </rPh>
    <rPh sb="5" eb="7">
      <t>ワレキ</t>
    </rPh>
    <phoneticPr fontId="5"/>
  </si>
  <si>
    <t>日現在の役員</t>
    <rPh sb="0" eb="1">
      <t>ニチ</t>
    </rPh>
    <rPh sb="1" eb="3">
      <t>ゲンザイ</t>
    </rPh>
    <rPh sb="4" eb="6">
      <t>ヤクイン</t>
    </rPh>
    <phoneticPr fontId="5"/>
  </si>
  <si>
    <t>小分類表!$D$241:$E$244</t>
  </si>
  <si>
    <t>業者コード</t>
  </si>
  <si>
    <t>都道府県</t>
  </si>
  <si>
    <t>市区町村</t>
  </si>
  <si>
    <t>料理品</t>
    <rPh sb="0" eb="2">
      <t>リョウリ</t>
    </rPh>
    <rPh sb="2" eb="3">
      <t>ヒン</t>
    </rPh>
    <phoneticPr fontId="5"/>
  </si>
  <si>
    <t>方書</t>
  </si>
  <si>
    <t>地 質 調 査</t>
    <rPh sb="0" eb="1">
      <t>チ</t>
    </rPh>
    <rPh sb="2" eb="3">
      <t>シツ</t>
    </rPh>
    <rPh sb="4" eb="5">
      <t>チョウ</t>
    </rPh>
    <rPh sb="6" eb="7">
      <t>ジャ</t>
    </rPh>
    <phoneticPr fontId="5"/>
  </si>
  <si>
    <t>中小企業</t>
    <rPh sb="0" eb="2">
      <t>チュウショウ</t>
    </rPh>
    <rPh sb="2" eb="4">
      <t>キギョウ</t>
    </rPh>
    <phoneticPr fontId="5"/>
  </si>
  <si>
    <t>電話番号1</t>
  </si>
  <si>
    <t>12</t>
  </si>
  <si>
    <t>通信機器</t>
    <rPh sb="0" eb="2">
      <t>ツウシン</t>
    </rPh>
    <rPh sb="2" eb="4">
      <t>キキ</t>
    </rPh>
    <phoneticPr fontId="5"/>
  </si>
  <si>
    <t>寝具</t>
    <rPh sb="0" eb="2">
      <t>シング</t>
    </rPh>
    <phoneticPr fontId="5"/>
  </si>
  <si>
    <t>物品・器具類の
レンタルリース</t>
    <rPh sb="0" eb="2">
      <t>ブッピン</t>
    </rPh>
    <rPh sb="3" eb="5">
      <t>キグ</t>
    </rPh>
    <rPh sb="5" eb="6">
      <t>ルイ</t>
    </rPh>
    <phoneticPr fontId="5"/>
  </si>
  <si>
    <t>都道府県（本店）</t>
  </si>
  <si>
    <t>企画・製作</t>
    <rPh sb="0" eb="1">
      <t>クワダ</t>
    </rPh>
    <rPh sb="1" eb="2">
      <t>ガ</t>
    </rPh>
    <rPh sb="3" eb="4">
      <t>セイ</t>
    </rPh>
    <rPh sb="4" eb="5">
      <t>サク</t>
    </rPh>
    <phoneticPr fontId="5"/>
  </si>
  <si>
    <t>市区町村（本店）</t>
  </si>
  <si>
    <t>鉄筋工事</t>
    <rPh sb="0" eb="1">
      <t>テツ</t>
    </rPh>
    <rPh sb="1" eb="2">
      <t>スジ</t>
    </rPh>
    <rPh sb="2" eb="4">
      <t>コウジ</t>
    </rPh>
    <phoneticPr fontId="5"/>
  </si>
  <si>
    <t>【物】4位（営業許可）</t>
    <rPh sb="1" eb="2">
      <t>ぶつ</t>
    </rPh>
    <rPh sb="6" eb="10">
      <t>えいぎ</t>
    </rPh>
    <phoneticPr fontId="28" type="Hiragana"/>
  </si>
  <si>
    <t>番地（本店）</t>
  </si>
  <si>
    <t>【物】１位（営業許可）</t>
    <rPh sb="1" eb="2">
      <t>ぶつ</t>
    </rPh>
    <rPh sb="6" eb="10">
      <t>えいぎ</t>
    </rPh>
    <phoneticPr fontId="28" type="Hiragana"/>
  </si>
  <si>
    <t>　課税</t>
    <rPh sb="1" eb="3">
      <t>カゼイ</t>
    </rPh>
    <phoneticPr fontId="5"/>
  </si>
  <si>
    <t>医療・理化学・
計測機械器具・
薬品</t>
    <rPh sb="0" eb="2">
      <t>イリョウ</t>
    </rPh>
    <rPh sb="3" eb="4">
      <t>リ</t>
    </rPh>
    <rPh sb="4" eb="6">
      <t>カガク</t>
    </rPh>
    <rPh sb="8" eb="10">
      <t>ケイソク</t>
    </rPh>
    <rPh sb="10" eb="12">
      <t>キカイ</t>
    </rPh>
    <rPh sb="12" eb="14">
      <t>キグ</t>
    </rPh>
    <rPh sb="16" eb="18">
      <t>ヤクヒン</t>
    </rPh>
    <phoneticPr fontId="5"/>
  </si>
  <si>
    <t>③</t>
  </si>
  <si>
    <t>警備</t>
    <rPh sb="0" eb="1">
      <t>イマシ</t>
    </rPh>
    <rPh sb="1" eb="2">
      <t>ビ</t>
    </rPh>
    <phoneticPr fontId="5"/>
  </si>
  <si>
    <t>小分類表!$D$137:$E$142</t>
  </si>
  <si>
    <t>ごみ処理施設工事</t>
    <rPh sb="2" eb="4">
      <t>ショリ</t>
    </rPh>
    <rPh sb="4" eb="6">
      <t>シセツ</t>
    </rPh>
    <rPh sb="6" eb="8">
      <t>コウジ</t>
    </rPh>
    <phoneticPr fontId="5"/>
  </si>
  <si>
    <t>備品修理</t>
    <rPh sb="0" eb="2">
      <t>ビヒン</t>
    </rPh>
    <rPh sb="2" eb="4">
      <t>シュウリ</t>
    </rPh>
    <phoneticPr fontId="5"/>
  </si>
  <si>
    <t>17</t>
  </si>
  <si>
    <t>畳・襖工事</t>
    <rPh sb="0" eb="1">
      <t>タタミ</t>
    </rPh>
    <rPh sb="2" eb="3">
      <t>フスマ</t>
    </rPh>
    <rPh sb="3" eb="5">
      <t>コウジ</t>
    </rPh>
    <phoneticPr fontId="5"/>
  </si>
  <si>
    <t>水門設置工事</t>
    <rPh sb="0" eb="2">
      <t>スイモン</t>
    </rPh>
    <rPh sb="2" eb="4">
      <t>セッチ</t>
    </rPh>
    <rPh sb="4" eb="6">
      <t>コウジ</t>
    </rPh>
    <phoneticPr fontId="5"/>
  </si>
  <si>
    <t>基準日において福岡県の「介護応援宣言企業」の登録を受けていること。</t>
  </si>
  <si>
    <t>補装具</t>
    <rPh sb="0" eb="1">
      <t>ホ</t>
    </rPh>
    <rPh sb="1" eb="3">
      <t>ソウグ</t>
    </rPh>
    <phoneticPr fontId="5"/>
  </si>
  <si>
    <t>建築電気設備工事</t>
    <rPh sb="0" eb="2">
      <t>ケンチク</t>
    </rPh>
    <rPh sb="2" eb="4">
      <t>デンキ</t>
    </rPh>
    <rPh sb="4" eb="6">
      <t>セツビ</t>
    </rPh>
    <rPh sb="6" eb="8">
      <t>コウジ</t>
    </rPh>
    <phoneticPr fontId="5"/>
  </si>
  <si>
    <t>掲示板・看板等製作設置、鑑札、ナンバープレート製作</t>
    <rPh sb="0" eb="3">
      <t>ケイジバン</t>
    </rPh>
    <rPh sb="4" eb="6">
      <t>カンバン</t>
    </rPh>
    <rPh sb="6" eb="7">
      <t>トウ</t>
    </rPh>
    <rPh sb="7" eb="9">
      <t>セイサク</t>
    </rPh>
    <rPh sb="9" eb="11">
      <t>セッチ</t>
    </rPh>
    <rPh sb="12" eb="14">
      <t>カンサツ</t>
    </rPh>
    <rPh sb="23" eb="25">
      <t>セイサク</t>
    </rPh>
    <phoneticPr fontId="5"/>
  </si>
  <si>
    <t>16</t>
  </si>
  <si>
    <t>【工】１位・許可区分</t>
    <rPh sb="1" eb="2">
      <t>こう</t>
    </rPh>
    <rPh sb="4" eb="5">
      <t>い</t>
    </rPh>
    <phoneticPr fontId="28" type="Hiragana"/>
  </si>
  <si>
    <t>電気計装設備工事</t>
    <rPh sb="0" eb="2">
      <t>デンキ</t>
    </rPh>
    <rPh sb="2" eb="3">
      <t>ケイ</t>
    </rPh>
    <rPh sb="3" eb="4">
      <t>ソウ</t>
    </rPh>
    <rPh sb="4" eb="6">
      <t>セツビ</t>
    </rPh>
    <rPh sb="6" eb="8">
      <t>コウジ</t>
    </rPh>
    <phoneticPr fontId="5"/>
  </si>
  <si>
    <t>デザイン・ロゴ作成</t>
    <rPh sb="7" eb="9">
      <t>サクセイ</t>
    </rPh>
    <phoneticPr fontId="5"/>
  </si>
  <si>
    <t>春日市の消防団協力事業所</t>
    <rPh sb="0" eb="3">
      <t>かすがし</t>
    </rPh>
    <rPh sb="4" eb="7">
      <t>しょうぼうだん</t>
    </rPh>
    <rPh sb="7" eb="12">
      <t>きょうりょ</t>
    </rPh>
    <phoneticPr fontId="28" type="Hiragana"/>
  </si>
  <si>
    <t>人数1</t>
    <rPh sb="0" eb="2">
      <t>ニンズウ</t>
    </rPh>
    <phoneticPr fontId="5"/>
  </si>
  <si>
    <t>木製建具工事</t>
    <rPh sb="0" eb="2">
      <t>モクセイ</t>
    </rPh>
    <rPh sb="2" eb="4">
      <t>タテグ</t>
    </rPh>
    <rPh sb="4" eb="6">
      <t>コウジ</t>
    </rPh>
    <phoneticPr fontId="5"/>
  </si>
  <si>
    <t>機械警備</t>
    <rPh sb="0" eb="2">
      <t>キカイ</t>
    </rPh>
    <rPh sb="2" eb="4">
      <t>ケイビ</t>
    </rPh>
    <phoneticPr fontId="5"/>
  </si>
  <si>
    <t>14</t>
  </si>
  <si>
    <t>舗装材</t>
    <rPh sb="0" eb="2">
      <t>ホソウ</t>
    </rPh>
    <rPh sb="2" eb="3">
      <t>ザイ</t>
    </rPh>
    <phoneticPr fontId="5"/>
  </si>
  <si>
    <t>広告代理、旅行斡旋</t>
    <rPh sb="0" eb="2">
      <t>コウコク</t>
    </rPh>
    <rPh sb="2" eb="4">
      <t>ダイリ</t>
    </rPh>
    <rPh sb="5" eb="7">
      <t>リョコウ</t>
    </rPh>
    <rPh sb="7" eb="9">
      <t>アッセン</t>
    </rPh>
    <phoneticPr fontId="5"/>
  </si>
  <si>
    <t>小分類表!$D$270:$E$273</t>
  </si>
  <si>
    <t>建築一般</t>
    <rPh sb="0" eb="2">
      <t>ケンチク</t>
    </rPh>
    <rPh sb="2" eb="4">
      <t>イッパン</t>
    </rPh>
    <phoneticPr fontId="5"/>
  </si>
  <si>
    <t>福岡県知事が発行した「エコ事業所登録証」の写し（基準日が登録期間内にあるもの）</t>
    <rPh sb="0" eb="5">
      <t>ふくおかけ</t>
    </rPh>
    <rPh sb="6" eb="8">
      <t>はっこう</t>
    </rPh>
    <rPh sb="13" eb="16">
      <t>じぎょうしょ</t>
    </rPh>
    <rPh sb="16" eb="19">
      <t>とうろ</t>
    </rPh>
    <rPh sb="21" eb="22">
      <t>うつ</t>
    </rPh>
    <rPh sb="24" eb="26">
      <t>きじゅん</t>
    </rPh>
    <rPh sb="26" eb="27">
      <t>ひ</t>
    </rPh>
    <rPh sb="28" eb="30">
      <t>とうろく</t>
    </rPh>
    <rPh sb="30" eb="33">
      <t>きかんない</t>
    </rPh>
    <phoneticPr fontId="28" type="Hiragana"/>
  </si>
  <si>
    <t>業コ10</t>
  </si>
  <si>
    <t>肥料</t>
    <rPh sb="0" eb="2">
      <t>ヒリョウ</t>
    </rPh>
    <phoneticPr fontId="5"/>
  </si>
  <si>
    <t>デザイン印刷</t>
    <rPh sb="4" eb="6">
      <t>インサツ</t>
    </rPh>
    <phoneticPr fontId="5"/>
  </si>
  <si>
    <t>繊維製品</t>
    <rPh sb="0" eb="2">
      <t>センイ</t>
    </rPh>
    <rPh sb="2" eb="4">
      <t>セイヒン</t>
    </rPh>
    <phoneticPr fontId="5"/>
  </si>
  <si>
    <t>09</t>
  </si>
  <si>
    <t>福岡県知事が発行した「子育て応援宣言登録証」の写し（基準日が登録期間内にあるもの）</t>
    <rPh sb="0" eb="5">
      <t>ふくおかけ</t>
    </rPh>
    <rPh sb="6" eb="8">
      <t>はっこう</t>
    </rPh>
    <rPh sb="11" eb="13">
      <t>こそだ</t>
    </rPh>
    <rPh sb="14" eb="18">
      <t>おう</t>
    </rPh>
    <rPh sb="18" eb="21">
      <t>とうろ</t>
    </rPh>
    <rPh sb="23" eb="24">
      <t>うつ</t>
    </rPh>
    <rPh sb="26" eb="28">
      <t>きじゅん</t>
    </rPh>
    <rPh sb="28" eb="29">
      <t>ひ</t>
    </rPh>
    <rPh sb="30" eb="32">
      <t>とうろく</t>
    </rPh>
    <rPh sb="32" eb="35">
      <t>きかんない</t>
    </rPh>
    <phoneticPr fontId="28" type="Hiragana"/>
  </si>
  <si>
    <t>土 木 設 計</t>
    <rPh sb="0" eb="1">
      <t>ツチ</t>
    </rPh>
    <rPh sb="2" eb="3">
      <t>キ</t>
    </rPh>
    <rPh sb="4" eb="5">
      <t>セツ</t>
    </rPh>
    <rPh sb="6" eb="7">
      <t>ケイ</t>
    </rPh>
    <phoneticPr fontId="5"/>
  </si>
  <si>
    <t>01</t>
  </si>
  <si>
    <t>小分類表!$D$99:$E$106</t>
  </si>
  <si>
    <t>樹木(剪定・伐採含む）</t>
    <rPh sb="0" eb="2">
      <t>ジュモク</t>
    </rPh>
    <rPh sb="3" eb="5">
      <t>センテイ</t>
    </rPh>
    <rPh sb="6" eb="8">
      <t>バッサイ</t>
    </rPh>
    <rPh sb="8" eb="9">
      <t>フク</t>
    </rPh>
    <phoneticPr fontId="5"/>
  </si>
  <si>
    <t>ポンプ設備工事</t>
    <rPh sb="3" eb="5">
      <t>セツビ</t>
    </rPh>
    <rPh sb="5" eb="7">
      <t>コウジ</t>
    </rPh>
    <phoneticPr fontId="5"/>
  </si>
  <si>
    <t>大　　分　　類</t>
    <rPh sb="0" eb="1">
      <t>ダイ</t>
    </rPh>
    <rPh sb="3" eb="4">
      <t>ブン</t>
    </rPh>
    <rPh sb="6" eb="7">
      <t>タグイ</t>
    </rPh>
    <phoneticPr fontId="5"/>
  </si>
  <si>
    <t>スチール製品</t>
    <rPh sb="4" eb="6">
      <t>セイヒン</t>
    </rPh>
    <phoneticPr fontId="5"/>
  </si>
  <si>
    <t>町丁目（本店）</t>
    <rPh sb="0" eb="1">
      <t>まち</t>
    </rPh>
    <phoneticPr fontId="28" type="Hiragana"/>
  </si>
  <si>
    <t>特殊機器</t>
    <rPh sb="0" eb="2">
      <t>トクシュ</t>
    </rPh>
    <rPh sb="2" eb="4">
      <t>キキ</t>
    </rPh>
    <phoneticPr fontId="5"/>
  </si>
  <si>
    <t>委任あり</t>
    <rPh sb="0" eb="2">
      <t>イニン</t>
    </rPh>
    <phoneticPr fontId="5"/>
  </si>
  <si>
    <t>郵便番号2</t>
    <rPh sb="0" eb="4">
      <t>ユウビンバンゴウ</t>
    </rPh>
    <phoneticPr fontId="5"/>
  </si>
  <si>
    <t>建物清掃</t>
    <rPh sb="0" eb="2">
      <t>タテモノ</t>
    </rPh>
    <rPh sb="2" eb="4">
      <t>セイソウ</t>
    </rPh>
    <phoneticPr fontId="5"/>
  </si>
  <si>
    <t>小分類表!$D$212:$E$217</t>
  </si>
  <si>
    <t>食肉・鮮魚</t>
    <rPh sb="0" eb="2">
      <t>ショクニク</t>
    </rPh>
    <rPh sb="3" eb="5">
      <t>センギョ</t>
    </rPh>
    <phoneticPr fontId="5"/>
  </si>
  <si>
    <t>ﾊﾞｲｸ･自転車販売､修理</t>
    <rPh sb="5" eb="8">
      <t>ジテンシャ</t>
    </rPh>
    <rPh sb="8" eb="10">
      <t>ハンバイ</t>
    </rPh>
    <rPh sb="11" eb="13">
      <t>シュウリ</t>
    </rPh>
    <phoneticPr fontId="5"/>
  </si>
  <si>
    <t>業コ9</t>
  </si>
  <si>
    <t>金属製建具工事</t>
    <rPh sb="0" eb="2">
      <t>キンゾク</t>
    </rPh>
    <rPh sb="2" eb="3">
      <t>セイ</t>
    </rPh>
    <rPh sb="3" eb="5">
      <t>タテグ</t>
    </rPh>
    <rPh sb="5" eb="7">
      <t>コウジ</t>
    </rPh>
    <phoneticPr fontId="5"/>
  </si>
  <si>
    <t>映画・ビデオ・広告製作</t>
    <rPh sb="0" eb="2">
      <t>エイガ</t>
    </rPh>
    <rPh sb="7" eb="9">
      <t>コウコク</t>
    </rPh>
    <rPh sb="9" eb="11">
      <t>セイサク</t>
    </rPh>
    <phoneticPr fontId="5"/>
  </si>
  <si>
    <t>度量衡機器</t>
    <rPh sb="0" eb="2">
      <t>ドリョウ</t>
    </rPh>
    <rPh sb="2" eb="3">
      <t>コウ</t>
    </rPh>
    <rPh sb="3" eb="5">
      <t>キキ</t>
    </rPh>
    <phoneticPr fontId="5"/>
  </si>
  <si>
    <t>鋼構造物塗装工事</t>
    <rPh sb="0" eb="1">
      <t>ハガネ</t>
    </rPh>
    <rPh sb="1" eb="4">
      <t>コウゾウブツ</t>
    </rPh>
    <rPh sb="4" eb="6">
      <t>トソウ</t>
    </rPh>
    <rPh sb="6" eb="8">
      <t>コウジ</t>
    </rPh>
    <phoneticPr fontId="5"/>
  </si>
  <si>
    <t>その他の清掃
（401以外）</t>
    <rPh sb="2" eb="3">
      <t>タ</t>
    </rPh>
    <rPh sb="4" eb="6">
      <t>セイソウ</t>
    </rPh>
    <rPh sb="11" eb="13">
      <t>イガイ</t>
    </rPh>
    <phoneticPr fontId="5"/>
  </si>
  <si>
    <t>営業年数</t>
    <rPh sb="0" eb="4">
      <t>えいぎ</t>
    </rPh>
    <phoneticPr fontId="28" type="Hiragana"/>
  </si>
  <si>
    <t>建物</t>
    <rPh sb="0" eb="2">
      <t>タテモノ</t>
    </rPh>
    <phoneticPr fontId="5"/>
  </si>
  <si>
    <t>その他</t>
    <rPh sb="2" eb="3">
      <t>タ</t>
    </rPh>
    <phoneticPr fontId="5"/>
  </si>
  <si>
    <t>鋼構造物・コンクリート</t>
    <rPh sb="0" eb="1">
      <t>コウ</t>
    </rPh>
    <rPh sb="1" eb="4">
      <t>コウゾウブツ</t>
    </rPh>
    <phoneticPr fontId="5"/>
  </si>
  <si>
    <t>11</t>
  </si>
  <si>
    <t>石油</t>
    <rPh sb="0" eb="2">
      <t>セキユ</t>
    </rPh>
    <phoneticPr fontId="5"/>
  </si>
  <si>
    <t>展示・収蔵用品</t>
    <rPh sb="0" eb="2">
      <t>テンジ</t>
    </rPh>
    <rPh sb="3" eb="5">
      <t>シュウゾウ</t>
    </rPh>
    <rPh sb="5" eb="7">
      <t>ヨウヒン</t>
    </rPh>
    <phoneticPr fontId="5"/>
  </si>
  <si>
    <t>業コ8</t>
  </si>
  <si>
    <t>プロパンガス</t>
  </si>
  <si>
    <t>１位（技術その他）</t>
  </si>
  <si>
    <t>従業員の仕事と介護の両立に資する取組</t>
  </si>
  <si>
    <t>30</t>
  </si>
  <si>
    <t>春日市使用欄</t>
    <rPh sb="0" eb="3">
      <t>カスガシ</t>
    </rPh>
    <rPh sb="3" eb="5">
      <t>シヨウ</t>
    </rPh>
    <rPh sb="5" eb="6">
      <t>ラン</t>
    </rPh>
    <phoneticPr fontId="5"/>
  </si>
  <si>
    <t>鳶･土工・
コンクリート工事</t>
    <rPh sb="0" eb="1">
      <t>トビ</t>
    </rPh>
    <rPh sb="2" eb="3">
      <t>ツチ</t>
    </rPh>
    <rPh sb="3" eb="4">
      <t>コウ</t>
    </rPh>
    <phoneticPr fontId="5"/>
  </si>
  <si>
    <t>受注1・年度</t>
    <rPh sb="0" eb="2">
      <t>じゅちゅう</t>
    </rPh>
    <rPh sb="4" eb="6">
      <t>ねんど</t>
    </rPh>
    <phoneticPr fontId="28" type="Hiragana"/>
  </si>
  <si>
    <t>観葉植物</t>
    <rPh sb="0" eb="2">
      <t>カンヨウ</t>
    </rPh>
    <rPh sb="2" eb="4">
      <t>ショクブツ</t>
    </rPh>
    <phoneticPr fontId="5"/>
  </si>
  <si>
    <t>支店名等</t>
  </si>
  <si>
    <t>業コ4</t>
  </si>
  <si>
    <t>マーケティングリサーチ</t>
  </si>
  <si>
    <t>令和８・９年度業者カード（建設工事）</t>
    <rPh sb="13" eb="15">
      <t>ケンセツ</t>
    </rPh>
    <phoneticPr fontId="5"/>
  </si>
  <si>
    <t>種　　　目</t>
    <rPh sb="0" eb="1">
      <t>タネ</t>
    </rPh>
    <rPh sb="4" eb="5">
      <t>メ</t>
    </rPh>
    <phoneticPr fontId="5"/>
  </si>
  <si>
    <t>マット、モップ</t>
  </si>
  <si>
    <t>障がい者の雇用
【障害者雇用促進法における障害者雇用状況の報告義務がある事業者】</t>
    <rPh sb="0" eb="1">
      <t>しょう</t>
    </rPh>
    <rPh sb="3" eb="4">
      <t>もの</t>
    </rPh>
    <rPh sb="5" eb="7">
      <t>こよう</t>
    </rPh>
    <phoneticPr fontId="28" type="Hiragana"/>
  </si>
  <si>
    <t>地域貢献</t>
    <rPh sb="0" eb="4">
      <t>チイキコ</t>
    </rPh>
    <phoneticPr fontId="5"/>
  </si>
  <si>
    <r>
      <t xml:space="preserve">登記上の所在地
</t>
    </r>
    <r>
      <rPr>
        <b/>
        <sz val="6"/>
        <color theme="1"/>
        <rFont val="ＭＳ Ｐゴシック"/>
      </rPr>
      <t>（左と異なる場合）</t>
    </r>
    <rPh sb="0" eb="3">
      <t>トウキジョウ</t>
    </rPh>
    <rPh sb="4" eb="7">
      <t>ショザイチ</t>
    </rPh>
    <rPh sb="9" eb="10">
      <t>ヒダリ</t>
    </rPh>
    <rPh sb="11" eb="12">
      <t>コト</t>
    </rPh>
    <rPh sb="14" eb="16">
      <t>バアイ</t>
    </rPh>
    <phoneticPr fontId="5"/>
  </si>
  <si>
    <t>【物】2位（営業許可）</t>
    <rPh sb="1" eb="2">
      <t>ぶつ</t>
    </rPh>
    <rPh sb="6" eb="10">
      <t>えいぎ</t>
    </rPh>
    <phoneticPr fontId="28" type="Hiragana"/>
  </si>
  <si>
    <t>プールろ過設備工事</t>
    <rPh sb="4" eb="5">
      <t>カ</t>
    </rPh>
    <rPh sb="5" eb="7">
      <t>セツビ</t>
    </rPh>
    <rPh sb="7" eb="9">
      <t>コウジ</t>
    </rPh>
    <phoneticPr fontId="5"/>
  </si>
  <si>
    <t>機械器具</t>
    <rPh sb="0" eb="2">
      <t>キカイ</t>
    </rPh>
    <rPh sb="2" eb="4">
      <t>キグ</t>
    </rPh>
    <phoneticPr fontId="5"/>
  </si>
  <si>
    <t>書籍</t>
    <rPh sb="0" eb="2">
      <t>ショセキ</t>
    </rPh>
    <phoneticPr fontId="5"/>
  </si>
  <si>
    <t>巡回警備</t>
    <rPh sb="0" eb="2">
      <t>ジュンカイ</t>
    </rPh>
    <rPh sb="2" eb="4">
      <t>ケイビ</t>
    </rPh>
    <phoneticPr fontId="5"/>
  </si>
  <si>
    <t>20</t>
  </si>
  <si>
    <t>機械器具
設置工事</t>
    <rPh sb="0" eb="2">
      <t>キカイ</t>
    </rPh>
    <rPh sb="2" eb="4">
      <t>キグ</t>
    </rPh>
    <rPh sb="5" eb="7">
      <t>セッチ</t>
    </rPh>
    <rPh sb="7" eb="9">
      <t>コウジ</t>
    </rPh>
    <phoneticPr fontId="5"/>
  </si>
  <si>
    <t>40</t>
  </si>
  <si>
    <t>台帳整備（道路、下水道等）</t>
    <rPh sb="0" eb="2">
      <t>ダイチョウ</t>
    </rPh>
    <rPh sb="2" eb="4">
      <t>セイビ</t>
    </rPh>
    <rPh sb="5" eb="7">
      <t>ドウロ</t>
    </rPh>
    <rPh sb="8" eb="11">
      <t>ゲスイドウ</t>
    </rPh>
    <rPh sb="11" eb="12">
      <t>トウ</t>
    </rPh>
    <phoneticPr fontId="5"/>
  </si>
  <si>
    <t>50</t>
  </si>
  <si>
    <t>小規模大工</t>
    <rPh sb="0" eb="3">
      <t>ショウキボ</t>
    </rPh>
    <rPh sb="3" eb="5">
      <t>ダイク</t>
    </rPh>
    <phoneticPr fontId="5"/>
  </si>
  <si>
    <t>60</t>
  </si>
  <si>
    <t>70</t>
  </si>
  <si>
    <t>小分類表!$D$195:$E$199</t>
  </si>
  <si>
    <t>80</t>
  </si>
  <si>
    <t>07</t>
  </si>
  <si>
    <t>希望種目区分表</t>
    <rPh sb="0" eb="2">
      <t>キボウ</t>
    </rPh>
    <rPh sb="2" eb="4">
      <t>シュモク</t>
    </rPh>
    <rPh sb="4" eb="6">
      <t>クブン</t>
    </rPh>
    <rPh sb="6" eb="7">
      <t>ヒョウ</t>
    </rPh>
    <phoneticPr fontId="5"/>
  </si>
  <si>
    <t>管工事</t>
    <rPh sb="0" eb="1">
      <t>カン</t>
    </rPh>
    <rPh sb="1" eb="3">
      <t>コウジ</t>
    </rPh>
    <phoneticPr fontId="5"/>
  </si>
  <si>
    <t>注入防水工事</t>
    <rPh sb="0" eb="2">
      <t>チュウニュウ</t>
    </rPh>
    <rPh sb="2" eb="4">
      <t>ボウスイ</t>
    </rPh>
    <rPh sb="4" eb="6">
      <t>コウジ</t>
    </rPh>
    <phoneticPr fontId="5"/>
  </si>
  <si>
    <t>文化用品</t>
    <rPh sb="0" eb="2">
      <t>ブンカ</t>
    </rPh>
    <rPh sb="2" eb="4">
      <t>ヨウヒン</t>
    </rPh>
    <phoneticPr fontId="5"/>
  </si>
  <si>
    <t>タイル・れんが・</t>
  </si>
  <si>
    <t>配水管清掃</t>
    <rPh sb="0" eb="3">
      <t>ハイスイカン</t>
    </rPh>
    <rPh sb="3" eb="5">
      <t>セイソウ</t>
    </rPh>
    <phoneticPr fontId="5"/>
  </si>
  <si>
    <t>ブロック工事</t>
    <rPh sb="4" eb="6">
      <t>コウジ</t>
    </rPh>
    <phoneticPr fontId="5"/>
  </si>
  <si>
    <t>板金工事</t>
    <rPh sb="0" eb="1">
      <t>イタ</t>
    </rPh>
    <rPh sb="1" eb="2">
      <t>カネ</t>
    </rPh>
    <rPh sb="2" eb="4">
      <t>コウジ</t>
    </rPh>
    <phoneticPr fontId="5"/>
  </si>
  <si>
    <t>建 築 設 計</t>
    <rPh sb="0" eb="1">
      <t>ダテ</t>
    </rPh>
    <rPh sb="2" eb="3">
      <t>チク</t>
    </rPh>
    <rPh sb="4" eb="5">
      <t>セツ</t>
    </rPh>
    <rPh sb="6" eb="7">
      <t>ケイ</t>
    </rPh>
    <phoneticPr fontId="5"/>
  </si>
  <si>
    <t>事務・教育用品</t>
    <rPh sb="0" eb="2">
      <t>ジム</t>
    </rPh>
    <rPh sb="3" eb="5">
      <t>キョウイク</t>
    </rPh>
    <rPh sb="5" eb="7">
      <t>ヨウヒン</t>
    </rPh>
    <phoneticPr fontId="5"/>
  </si>
  <si>
    <t>鋼材</t>
    <rPh sb="0" eb="2">
      <t>コウザイ</t>
    </rPh>
    <phoneticPr fontId="5"/>
  </si>
  <si>
    <t>インテリア用品</t>
    <rPh sb="5" eb="7">
      <t>ヨウヒン</t>
    </rPh>
    <phoneticPr fontId="5"/>
  </si>
  <si>
    <t>　次のとおり、地域に貢献する活動を行いましたので、報告します。</t>
    <rPh sb="1" eb="2">
      <t>つぎ</t>
    </rPh>
    <rPh sb="7" eb="9">
      <t>ちいき</t>
    </rPh>
    <rPh sb="10" eb="12">
      <t>こうけん</t>
    </rPh>
    <rPh sb="14" eb="16">
      <t>かつどう</t>
    </rPh>
    <rPh sb="17" eb="18">
      <t>おこな</t>
    </rPh>
    <rPh sb="25" eb="27">
      <t>ほうこく</t>
    </rPh>
    <phoneticPr fontId="28" type="Hiragana"/>
  </si>
  <si>
    <t>保険</t>
    <rPh sb="0" eb="2">
      <t>ホケン</t>
    </rPh>
    <phoneticPr fontId="5"/>
  </si>
  <si>
    <t>資材</t>
    <rPh sb="0" eb="2">
      <t>シザイ</t>
    </rPh>
    <phoneticPr fontId="5"/>
  </si>
  <si>
    <t>一般土木工事</t>
    <rPh sb="0" eb="2">
      <t>イッパン</t>
    </rPh>
    <rPh sb="2" eb="4">
      <t>ドボク</t>
    </rPh>
    <rPh sb="4" eb="6">
      <t>コウジ</t>
    </rPh>
    <phoneticPr fontId="5"/>
  </si>
  <si>
    <t>印刷</t>
    <rPh sb="0" eb="2">
      <t>インサツ</t>
    </rPh>
    <phoneticPr fontId="5"/>
  </si>
  <si>
    <t>日用雑貨</t>
    <rPh sb="0" eb="2">
      <t>ニチヨウ</t>
    </rPh>
    <rPh sb="2" eb="4">
      <t>ザッカ</t>
    </rPh>
    <phoneticPr fontId="5"/>
  </si>
  <si>
    <t>被服</t>
    <rPh sb="0" eb="2">
      <t>ヒフク</t>
    </rPh>
    <phoneticPr fontId="5"/>
  </si>
  <si>
    <t>一般用機器</t>
    <rPh sb="0" eb="2">
      <t>イッパン</t>
    </rPh>
    <rPh sb="2" eb="3">
      <t>ヨウ</t>
    </rPh>
    <rPh sb="3" eb="5">
      <t>キキ</t>
    </rPh>
    <phoneticPr fontId="5"/>
  </si>
  <si>
    <t>ビル管理</t>
    <rPh sb="2" eb="3">
      <t>カン</t>
    </rPh>
    <rPh sb="3" eb="4">
      <t>リ</t>
    </rPh>
    <phoneticPr fontId="5"/>
  </si>
  <si>
    <t>施設管理</t>
    <rPh sb="0" eb="1">
      <t>ホドコ</t>
    </rPh>
    <rPh sb="1" eb="2">
      <t>セツ</t>
    </rPh>
    <rPh sb="2" eb="3">
      <t>カン</t>
    </rPh>
    <rPh sb="3" eb="4">
      <t>リ</t>
    </rPh>
    <phoneticPr fontId="5"/>
  </si>
  <si>
    <t>無線電気通信設備工事</t>
    <rPh sb="0" eb="2">
      <t>ムセン</t>
    </rPh>
    <rPh sb="2" eb="4">
      <t>デンキ</t>
    </rPh>
    <rPh sb="4" eb="6">
      <t>ツウシン</t>
    </rPh>
    <rPh sb="6" eb="8">
      <t>セツビ</t>
    </rPh>
    <rPh sb="8" eb="10">
      <t>コウジ</t>
    </rPh>
    <phoneticPr fontId="5"/>
  </si>
  <si>
    <t>消毒・防疫</t>
    <rPh sb="0" eb="1">
      <t>ケ</t>
    </rPh>
    <rPh sb="1" eb="2">
      <t>ドク</t>
    </rPh>
    <rPh sb="3" eb="4">
      <t>ボウ</t>
    </rPh>
    <rPh sb="4" eb="5">
      <t>エキ</t>
    </rPh>
    <phoneticPr fontId="5"/>
  </si>
  <si>
    <t>管更生工</t>
    <rPh sb="0" eb="1">
      <t>クダ</t>
    </rPh>
    <rPh sb="1" eb="3">
      <t>コウセイ</t>
    </rPh>
    <rPh sb="3" eb="4">
      <t>コウ</t>
    </rPh>
    <phoneticPr fontId="5"/>
  </si>
  <si>
    <t>樹木等の保育管理</t>
    <rPh sb="0" eb="1">
      <t>キ</t>
    </rPh>
    <rPh sb="1" eb="2">
      <t>キ</t>
    </rPh>
    <rPh sb="2" eb="3">
      <t>トウ</t>
    </rPh>
    <rPh sb="4" eb="5">
      <t>タモツ</t>
    </rPh>
    <rPh sb="5" eb="6">
      <t>イク</t>
    </rPh>
    <rPh sb="6" eb="7">
      <t>カン</t>
    </rPh>
    <rPh sb="7" eb="8">
      <t>リ</t>
    </rPh>
    <phoneticPr fontId="5"/>
  </si>
  <si>
    <t>写真・製図</t>
    <rPh sb="0" eb="1">
      <t>シャ</t>
    </rPh>
    <rPh sb="1" eb="2">
      <t>マコト</t>
    </rPh>
    <rPh sb="3" eb="4">
      <t>セイ</t>
    </rPh>
    <rPh sb="4" eb="5">
      <t>ズ</t>
    </rPh>
    <phoneticPr fontId="5"/>
  </si>
  <si>
    <t>小分類表!$D$113:$E$116</t>
  </si>
  <si>
    <t>小分類表!$D$117:$E$122</t>
  </si>
  <si>
    <t>産業廃棄物収集・運搬・処理</t>
    <rPh sb="0" eb="2">
      <t>サンギョウ</t>
    </rPh>
    <rPh sb="2" eb="5">
      <t>ハイキブツ</t>
    </rPh>
    <rPh sb="5" eb="7">
      <t>シュウシュウ</t>
    </rPh>
    <rPh sb="8" eb="10">
      <t>ウンパン</t>
    </rPh>
    <rPh sb="11" eb="13">
      <t>ショリ</t>
    </rPh>
    <phoneticPr fontId="5"/>
  </si>
  <si>
    <t>通信設備保守</t>
    <rPh sb="0" eb="2">
      <t>ツウシン</t>
    </rPh>
    <rPh sb="2" eb="4">
      <t>セツビ</t>
    </rPh>
    <rPh sb="4" eb="6">
      <t>ホシュ</t>
    </rPh>
    <phoneticPr fontId="5"/>
  </si>
  <si>
    <t>スポーツ舗装工事</t>
    <rPh sb="4" eb="6">
      <t>ホソウ</t>
    </rPh>
    <rPh sb="6" eb="8">
      <t>コウジ</t>
    </rPh>
    <phoneticPr fontId="5"/>
  </si>
  <si>
    <t>自己資本額</t>
    <rPh sb="0" eb="5">
      <t>じこしほ</t>
    </rPh>
    <phoneticPr fontId="28" type="Hiragana"/>
  </si>
  <si>
    <t>小分類表!$D$200:$E$207</t>
  </si>
  <si>
    <t>地図の調整</t>
    <rPh sb="0" eb="2">
      <t>チズ</t>
    </rPh>
    <rPh sb="3" eb="5">
      <t>チョウセイ</t>
    </rPh>
    <phoneticPr fontId="5"/>
  </si>
  <si>
    <t>【工】地域4・審査</t>
    <rPh sb="1" eb="2">
      <t>こう</t>
    </rPh>
    <rPh sb="3" eb="5">
      <t>ちいき</t>
    </rPh>
    <phoneticPr fontId="28" type="Hiragana"/>
  </si>
  <si>
    <t>骨材</t>
    <rPh sb="0" eb="1">
      <t>コツ</t>
    </rPh>
    <rPh sb="1" eb="2">
      <t>ザイ</t>
    </rPh>
    <phoneticPr fontId="5"/>
  </si>
  <si>
    <t>避難・救助設備工事</t>
    <rPh sb="0" eb="2">
      <t>ヒナン</t>
    </rPh>
    <rPh sb="3" eb="5">
      <t>キュウジョ</t>
    </rPh>
    <rPh sb="5" eb="7">
      <t>セツビ</t>
    </rPh>
    <rPh sb="7" eb="9">
      <t>コウジ</t>
    </rPh>
    <phoneticPr fontId="5"/>
  </si>
  <si>
    <t>ｼｬｯﾀｰ・自動ﾄﾞｱ取付工事</t>
    <rPh sb="6" eb="8">
      <t>ジドウ</t>
    </rPh>
    <rPh sb="11" eb="13">
      <t>トリツケ</t>
    </rPh>
    <rPh sb="13" eb="15">
      <t>コウジ</t>
    </rPh>
    <phoneticPr fontId="5"/>
  </si>
  <si>
    <t>住居表示</t>
    <rPh sb="0" eb="2">
      <t>ジュウキョ</t>
    </rPh>
    <rPh sb="2" eb="4">
      <t>ヒョウジ</t>
    </rPh>
    <phoneticPr fontId="5"/>
  </si>
  <si>
    <t>03</t>
  </si>
  <si>
    <t>05</t>
  </si>
  <si>
    <t>園芸用品</t>
    <rPh sb="0" eb="2">
      <t>エンゲイ</t>
    </rPh>
    <rPh sb="2" eb="4">
      <t>ヨウヒン</t>
    </rPh>
    <phoneticPr fontId="5"/>
  </si>
  <si>
    <t>福岡県知事が発行した「よかばい・かえるばい企業登録証」の写し（基準日が取組期間内にあるもの）</t>
    <rPh sb="0" eb="5">
      <t>ふくおかけ</t>
    </rPh>
    <rPh sb="6" eb="8">
      <t>はっこう</t>
    </rPh>
    <rPh sb="21" eb="23">
      <t>きぎょう</t>
    </rPh>
    <rPh sb="23" eb="26">
      <t>とうろ</t>
    </rPh>
    <rPh sb="28" eb="29">
      <t>うつ</t>
    </rPh>
    <rPh sb="31" eb="33">
      <t>きじゅん</t>
    </rPh>
    <rPh sb="33" eb="34">
      <t>ひ</t>
    </rPh>
    <rPh sb="35" eb="37">
      <t>とりく</t>
    </rPh>
    <rPh sb="37" eb="40">
      <t>きかんない</t>
    </rPh>
    <phoneticPr fontId="28" type="Hiragana"/>
  </si>
  <si>
    <t>13</t>
  </si>
  <si>
    <t>15</t>
  </si>
  <si>
    <t>18</t>
  </si>
  <si>
    <t>高架水槽清掃</t>
    <rPh sb="0" eb="2">
      <t>コウカ</t>
    </rPh>
    <rPh sb="2" eb="4">
      <t>スイソウ</t>
    </rPh>
    <rPh sb="4" eb="6">
      <t>セイソウ</t>
    </rPh>
    <phoneticPr fontId="5"/>
  </si>
  <si>
    <t>橋梁工事</t>
    <rPh sb="0" eb="1">
      <t>ハシ</t>
    </rPh>
    <rPh sb="1" eb="2">
      <t>ハリ</t>
    </rPh>
    <rPh sb="2" eb="4">
      <t>コウジ</t>
    </rPh>
    <phoneticPr fontId="5"/>
  </si>
  <si>
    <t>直近の６月１日現在において１人以上の障がいのある人を雇用していること。
※福岡県内に本店を置き、常勤職員の数が４０人未満である事業者が対象</t>
    <rPh sb="14" eb="15">
      <t>にん</t>
    </rPh>
    <rPh sb="24" eb="25">
      <t>ひと</t>
    </rPh>
    <rPh sb="58" eb="60">
      <t>みまん</t>
    </rPh>
    <phoneticPr fontId="28" type="Hiragana"/>
  </si>
  <si>
    <t>緞帳・暗幕</t>
    <rPh sb="0" eb="2">
      <t>ドンチョウ</t>
    </rPh>
    <rPh sb="3" eb="5">
      <t>アンマク</t>
    </rPh>
    <phoneticPr fontId="5"/>
  </si>
  <si>
    <t>下水道工事（開削工事）</t>
    <rPh sb="0" eb="3">
      <t>ゲスイドウ</t>
    </rPh>
    <rPh sb="3" eb="5">
      <t>コウジ</t>
    </rPh>
    <rPh sb="6" eb="8">
      <t>カイサク</t>
    </rPh>
    <rPh sb="8" eb="10">
      <t>コウジ</t>
    </rPh>
    <phoneticPr fontId="5"/>
  </si>
  <si>
    <t>空調・冷暖房設備工事</t>
    <rPh sb="0" eb="2">
      <t>クウチョウ</t>
    </rPh>
    <rPh sb="3" eb="6">
      <t>レイダンボウ</t>
    </rPh>
    <rPh sb="6" eb="8">
      <t>セツビ</t>
    </rPh>
    <rPh sb="8" eb="10">
      <t>コウジ</t>
    </rPh>
    <phoneticPr fontId="5"/>
  </si>
  <si>
    <t>下水道工事（ｼｰﾙﾄﾞ工法･推進工法）</t>
    <rPh sb="11" eb="13">
      <t>コウホウ</t>
    </rPh>
    <rPh sb="14" eb="16">
      <t>スイシン</t>
    </rPh>
    <rPh sb="16" eb="18">
      <t>コウホウ</t>
    </rPh>
    <phoneticPr fontId="5"/>
  </si>
  <si>
    <t>スポーツ施設工事</t>
    <rPh sb="4" eb="6">
      <t>シセツ</t>
    </rPh>
    <rPh sb="6" eb="8">
      <t>コウジ</t>
    </rPh>
    <phoneticPr fontId="5"/>
  </si>
  <si>
    <t>決算日・年</t>
    <rPh sb="0" eb="3">
      <t>けっさんび</t>
    </rPh>
    <rPh sb="4" eb="5">
      <t>ねん</t>
    </rPh>
    <phoneticPr fontId="28" type="Hiragana"/>
  </si>
  <si>
    <t>芝生</t>
    <rPh sb="0" eb="2">
      <t>シバフ</t>
    </rPh>
    <phoneticPr fontId="5"/>
  </si>
  <si>
    <t>特殊清掃</t>
    <rPh sb="0" eb="4">
      <t>トクシュ</t>
    </rPh>
    <phoneticPr fontId="5"/>
  </si>
  <si>
    <t>その他</t>
    <rPh sb="2" eb="3">
      <t>ホカ</t>
    </rPh>
    <phoneticPr fontId="5"/>
  </si>
  <si>
    <t>プレハブ建築工事</t>
    <rPh sb="4" eb="6">
      <t>ケンチク</t>
    </rPh>
    <rPh sb="6" eb="8">
      <t>コウジ</t>
    </rPh>
    <phoneticPr fontId="5"/>
  </si>
  <si>
    <t>ﾌﾟｰﾙ（RC、SUS，FRP）建築工事</t>
    <rPh sb="16" eb="18">
      <t>ケンチク</t>
    </rPh>
    <rPh sb="18" eb="20">
      <t>コウジ</t>
    </rPh>
    <phoneticPr fontId="5"/>
  </si>
  <si>
    <t>橋梁設置工事</t>
    <rPh sb="0" eb="1">
      <t>ハシ</t>
    </rPh>
    <rPh sb="1" eb="2">
      <t>ハリ</t>
    </rPh>
    <rPh sb="2" eb="4">
      <t>セッチ</t>
    </rPh>
    <rPh sb="4" eb="6">
      <t>コウジ</t>
    </rPh>
    <phoneticPr fontId="5"/>
  </si>
  <si>
    <t>交通安全施設工事</t>
    <rPh sb="0" eb="2">
      <t>コウツウ</t>
    </rPh>
    <rPh sb="2" eb="4">
      <t>アンゼン</t>
    </rPh>
    <rPh sb="4" eb="6">
      <t>シセツ</t>
    </rPh>
    <rPh sb="6" eb="8">
      <t>コウジ</t>
    </rPh>
    <phoneticPr fontId="5"/>
  </si>
  <si>
    <t>法面処理工事</t>
    <rPh sb="0" eb="1">
      <t>ホウ</t>
    </rPh>
    <rPh sb="1" eb="2">
      <t>メン</t>
    </rPh>
    <rPh sb="2" eb="4">
      <t>ショリ</t>
    </rPh>
    <rPh sb="4" eb="6">
      <t>コウジ</t>
    </rPh>
    <phoneticPr fontId="5"/>
  </si>
  <si>
    <t>河川・砂防</t>
    <rPh sb="0" eb="2">
      <t>カセン</t>
    </rPh>
    <rPh sb="3" eb="4">
      <t>スナ</t>
    </rPh>
    <rPh sb="4" eb="5">
      <t>ボウ</t>
    </rPh>
    <phoneticPr fontId="5"/>
  </si>
  <si>
    <t>グラウト工事</t>
    <rPh sb="4" eb="6">
      <t>コウジ</t>
    </rPh>
    <phoneticPr fontId="5"/>
  </si>
  <si>
    <t>受変電・発電設備工事</t>
    <rPh sb="0" eb="1">
      <t>ジュ</t>
    </rPh>
    <rPh sb="1" eb="2">
      <t>ヘン</t>
    </rPh>
    <rPh sb="2" eb="3">
      <t>デン</t>
    </rPh>
    <rPh sb="4" eb="6">
      <t>ハツデン</t>
    </rPh>
    <rPh sb="6" eb="8">
      <t>セツビ</t>
    </rPh>
    <rPh sb="8" eb="10">
      <t>コウジ</t>
    </rPh>
    <phoneticPr fontId="5"/>
  </si>
  <si>
    <t>道路照明設備工事</t>
    <rPh sb="0" eb="2">
      <t>ドウロ</t>
    </rPh>
    <rPh sb="2" eb="4">
      <t>ショウメイ</t>
    </rPh>
    <rPh sb="4" eb="6">
      <t>セツビ</t>
    </rPh>
    <rPh sb="6" eb="8">
      <t>コウジ</t>
    </rPh>
    <phoneticPr fontId="5"/>
  </si>
  <si>
    <t>給排水・衛生設備工事</t>
    <rPh sb="0" eb="3">
      <t>キュウハイスイ</t>
    </rPh>
    <rPh sb="4" eb="6">
      <t>エイセイ</t>
    </rPh>
    <rPh sb="6" eb="8">
      <t>セツビ</t>
    </rPh>
    <rPh sb="8" eb="10">
      <t>コウジ</t>
    </rPh>
    <phoneticPr fontId="5"/>
  </si>
  <si>
    <t>草刈り</t>
    <rPh sb="0" eb="2">
      <t>クサカリ</t>
    </rPh>
    <phoneticPr fontId="5"/>
  </si>
  <si>
    <t>浄化槽工事</t>
    <rPh sb="0" eb="2">
      <t>ジョウカ</t>
    </rPh>
    <rPh sb="2" eb="3">
      <t>ソウ</t>
    </rPh>
    <rPh sb="3" eb="5">
      <t>コウジ</t>
    </rPh>
    <phoneticPr fontId="5"/>
  </si>
  <si>
    <t>家具</t>
    <rPh sb="0" eb="2">
      <t>カグ</t>
    </rPh>
    <phoneticPr fontId="5"/>
  </si>
  <si>
    <t>ﾀｲﾙ・れんが・ブロック工事</t>
    <rPh sb="12" eb="14">
      <t>コウジ</t>
    </rPh>
    <phoneticPr fontId="5"/>
  </si>
  <si>
    <t>鋼鉄柵の製作設置工事</t>
    <rPh sb="1" eb="2">
      <t>テツ</t>
    </rPh>
    <rPh sb="2" eb="3">
      <t>サク</t>
    </rPh>
    <rPh sb="4" eb="6">
      <t>セイサク</t>
    </rPh>
    <rPh sb="6" eb="8">
      <t>セッチ</t>
    </rPh>
    <rPh sb="8" eb="10">
      <t>コウジ</t>
    </rPh>
    <phoneticPr fontId="5"/>
  </si>
  <si>
    <t>ｲﾝﾀｰﾛｯｷﾝｸﾞ舗装工事</t>
    <rPh sb="10" eb="12">
      <t>ホソウ</t>
    </rPh>
    <rPh sb="12" eb="14">
      <t>コウジ</t>
    </rPh>
    <phoneticPr fontId="5"/>
  </si>
  <si>
    <t>ブロック舗装工事</t>
    <rPh sb="4" eb="6">
      <t>ホソウ</t>
    </rPh>
    <rPh sb="6" eb="8">
      <t>コウジ</t>
    </rPh>
    <phoneticPr fontId="5"/>
  </si>
  <si>
    <t>上下水道</t>
    <rPh sb="0" eb="2">
      <t>ジョウゲ</t>
    </rPh>
    <rPh sb="2" eb="4">
      <t>スイドウ</t>
    </rPh>
    <phoneticPr fontId="5"/>
  </si>
  <si>
    <t>金物・荒物</t>
    <rPh sb="0" eb="2">
      <t>カナモノ</t>
    </rPh>
    <rPh sb="3" eb="5">
      <t>アラモノ</t>
    </rPh>
    <phoneticPr fontId="5"/>
  </si>
  <si>
    <t>建物塗装工事</t>
    <rPh sb="0" eb="2">
      <t>タテモノ</t>
    </rPh>
    <rPh sb="2" eb="4">
      <t>トソウ</t>
    </rPh>
    <rPh sb="4" eb="6">
      <t>コウジ</t>
    </rPh>
    <phoneticPr fontId="5"/>
  </si>
  <si>
    <t>建物溶射工事</t>
    <rPh sb="0" eb="2">
      <t>タテモノ</t>
    </rPh>
    <rPh sb="2" eb="3">
      <t>ヨウ</t>
    </rPh>
    <rPh sb="3" eb="4">
      <t>イ</t>
    </rPh>
    <rPh sb="4" eb="6">
      <t>コウジ</t>
    </rPh>
    <phoneticPr fontId="5"/>
  </si>
  <si>
    <t>プール塗装工事</t>
    <rPh sb="3" eb="5">
      <t>トソウ</t>
    </rPh>
    <rPh sb="5" eb="7">
      <t>コウジ</t>
    </rPh>
    <phoneticPr fontId="5"/>
  </si>
  <si>
    <t>事務用機器</t>
    <rPh sb="0" eb="3">
      <t>ジムヨウ</t>
    </rPh>
    <rPh sb="3" eb="5">
      <t>キキ</t>
    </rPh>
    <phoneticPr fontId="5"/>
  </si>
  <si>
    <t>区画線設置工事</t>
    <rPh sb="0" eb="2">
      <t>クカク</t>
    </rPh>
    <rPh sb="2" eb="3">
      <t>セン</t>
    </rPh>
    <rPh sb="3" eb="5">
      <t>セッチ</t>
    </rPh>
    <rPh sb="5" eb="7">
      <t>コウジ</t>
    </rPh>
    <phoneticPr fontId="5"/>
  </si>
  <si>
    <t>電力供給</t>
    <rPh sb="0" eb="2">
      <t>デンリョク</t>
    </rPh>
    <rPh sb="2" eb="4">
      <t>キョウキュウ</t>
    </rPh>
    <phoneticPr fontId="5"/>
  </si>
  <si>
    <t>シート防水工事</t>
    <rPh sb="3" eb="5">
      <t>ボウスイ</t>
    </rPh>
    <rPh sb="5" eb="7">
      <t>コウジ</t>
    </rPh>
    <phoneticPr fontId="5"/>
  </si>
  <si>
    <t>内装・ｲﾝﾃﾘｱ工事（全般）</t>
    <rPh sb="0" eb="2">
      <t>ナイソウ</t>
    </rPh>
    <rPh sb="8" eb="10">
      <t>コウジ</t>
    </rPh>
    <rPh sb="11" eb="13">
      <t>ゼンパン</t>
    </rPh>
    <phoneticPr fontId="5"/>
  </si>
  <si>
    <t>配管洗浄、下水道管等点検・清掃</t>
    <rPh sb="0" eb="2">
      <t>ハイカン</t>
    </rPh>
    <rPh sb="2" eb="4">
      <t>センジョウ</t>
    </rPh>
    <rPh sb="5" eb="6">
      <t>シタ</t>
    </rPh>
    <rPh sb="6" eb="10">
      <t>スイドウカンナド</t>
    </rPh>
    <rPh sb="10" eb="12">
      <t>テンケン</t>
    </rPh>
    <rPh sb="13" eb="15">
      <t>セイソウ</t>
    </rPh>
    <phoneticPr fontId="5"/>
  </si>
  <si>
    <t>昇降機設備工事</t>
    <rPh sb="0" eb="2">
      <t>ショウコウ</t>
    </rPh>
    <rPh sb="2" eb="3">
      <t>キ</t>
    </rPh>
    <rPh sb="3" eb="5">
      <t>セツビ</t>
    </rPh>
    <rPh sb="5" eb="7">
      <t>コウジ</t>
    </rPh>
    <phoneticPr fontId="5"/>
  </si>
  <si>
    <t>塵芥機器設置工事</t>
    <rPh sb="0" eb="1">
      <t>チリ</t>
    </rPh>
    <rPh sb="1" eb="2">
      <t>アクタ</t>
    </rPh>
    <rPh sb="2" eb="4">
      <t>キキ</t>
    </rPh>
    <rPh sb="4" eb="6">
      <t>セッチ</t>
    </rPh>
    <rPh sb="6" eb="8">
      <t>コウジ</t>
    </rPh>
    <phoneticPr fontId="5"/>
  </si>
  <si>
    <t>受付番号</t>
    <rPh sb="0" eb="4">
      <t>ウケツケ</t>
    </rPh>
    <phoneticPr fontId="5"/>
  </si>
  <si>
    <t>立体駐車場設備工事</t>
    <rPh sb="0" eb="2">
      <t>リッタイ</t>
    </rPh>
    <rPh sb="2" eb="4">
      <t>チュウシャ</t>
    </rPh>
    <rPh sb="4" eb="5">
      <t>ジョウ</t>
    </rPh>
    <rPh sb="5" eb="7">
      <t>セツビ</t>
    </rPh>
    <rPh sb="7" eb="9">
      <t>コウジ</t>
    </rPh>
    <phoneticPr fontId="5"/>
  </si>
  <si>
    <t>体育遊戯施設設置工事</t>
    <rPh sb="0" eb="2">
      <t>タイイク</t>
    </rPh>
    <rPh sb="2" eb="4">
      <t>ユウギ</t>
    </rPh>
    <rPh sb="4" eb="6">
      <t>シセツ</t>
    </rPh>
    <rPh sb="6" eb="8">
      <t>セッチ</t>
    </rPh>
    <rPh sb="8" eb="10">
      <t>コウジ</t>
    </rPh>
    <phoneticPr fontId="5"/>
  </si>
  <si>
    <t>電話設備工事</t>
    <rPh sb="0" eb="2">
      <t>デンワ</t>
    </rPh>
    <rPh sb="2" eb="4">
      <t>セツビ</t>
    </rPh>
    <rPh sb="4" eb="6">
      <t>コウジ</t>
    </rPh>
    <phoneticPr fontId="5"/>
  </si>
  <si>
    <t>TV共聴・電波障害防除設備工事</t>
    <rPh sb="2" eb="3">
      <t>トモ</t>
    </rPh>
    <rPh sb="3" eb="4">
      <t>キ</t>
    </rPh>
    <rPh sb="5" eb="7">
      <t>デンパ</t>
    </rPh>
    <rPh sb="7" eb="9">
      <t>ショウガイ</t>
    </rPh>
    <rPh sb="9" eb="11">
      <t>ボウジョ</t>
    </rPh>
    <rPh sb="11" eb="13">
      <t>セツビ</t>
    </rPh>
    <rPh sb="13" eb="15">
      <t>コウジ</t>
    </rPh>
    <phoneticPr fontId="5"/>
  </si>
  <si>
    <t>エレベーター保守</t>
    <rPh sb="6" eb="8">
      <t>ホシュ</t>
    </rPh>
    <phoneticPr fontId="5"/>
  </si>
  <si>
    <t>消火栓設備工事</t>
    <rPh sb="0" eb="3">
      <t>ショウカセン</t>
    </rPh>
    <rPh sb="3" eb="5">
      <t>セツビ</t>
    </rPh>
    <rPh sb="5" eb="7">
      <t>コウジ</t>
    </rPh>
    <phoneticPr fontId="5"/>
  </si>
  <si>
    <t>非常警報設備工事</t>
    <rPh sb="0" eb="2">
      <t>ヒジョウ</t>
    </rPh>
    <rPh sb="2" eb="4">
      <t>ケイホウ</t>
    </rPh>
    <rPh sb="4" eb="6">
      <t>セツビ</t>
    </rPh>
    <rPh sb="6" eb="8">
      <t>コウジ</t>
    </rPh>
    <phoneticPr fontId="5"/>
  </si>
  <si>
    <t>建物消毒</t>
    <rPh sb="0" eb="2">
      <t>タテモノ</t>
    </rPh>
    <rPh sb="2" eb="4">
      <t>ショウドク</t>
    </rPh>
    <phoneticPr fontId="5"/>
  </si>
  <si>
    <t>FAX番号3（本店）</t>
  </si>
  <si>
    <t>し尿処理施設工事</t>
    <rPh sb="1" eb="2">
      <t>ニョウ</t>
    </rPh>
    <rPh sb="2" eb="4">
      <t>ショリ</t>
    </rPh>
    <rPh sb="4" eb="6">
      <t>シセツ</t>
    </rPh>
    <rPh sb="6" eb="8">
      <t>コウジ</t>
    </rPh>
    <phoneticPr fontId="5"/>
  </si>
  <si>
    <t>建築設備</t>
    <rPh sb="0" eb="2">
      <t>ケンチク</t>
    </rPh>
    <rPh sb="2" eb="4">
      <t>セツビ</t>
    </rPh>
    <phoneticPr fontId="5"/>
  </si>
  <si>
    <t>建物等調査（耐震診断を含む）</t>
    <rPh sb="0" eb="2">
      <t>タテモノ</t>
    </rPh>
    <rPh sb="2" eb="3">
      <t>トウ</t>
    </rPh>
    <rPh sb="3" eb="5">
      <t>チョウサ</t>
    </rPh>
    <rPh sb="6" eb="8">
      <t>タイシン</t>
    </rPh>
    <rPh sb="8" eb="10">
      <t>シンダン</t>
    </rPh>
    <rPh sb="11" eb="12">
      <t>フク</t>
    </rPh>
    <phoneticPr fontId="5"/>
  </si>
  <si>
    <t>造園</t>
    <rPh sb="0" eb="2">
      <t>ゾウエン</t>
    </rPh>
    <phoneticPr fontId="5"/>
  </si>
  <si>
    <t>第2希望</t>
    <rPh sb="0" eb="1">
      <t>ダイ</t>
    </rPh>
    <rPh sb="2" eb="4">
      <t>キボウ</t>
    </rPh>
    <phoneticPr fontId="5"/>
  </si>
  <si>
    <t>農業土木</t>
    <rPh sb="0" eb="2">
      <t>ノウギョウ</t>
    </rPh>
    <rPh sb="2" eb="4">
      <t>ドボク</t>
    </rPh>
    <phoneticPr fontId="5"/>
  </si>
  <si>
    <t>一般測量</t>
    <rPh sb="0" eb="2">
      <t>イッパン</t>
    </rPh>
    <rPh sb="2" eb="4">
      <t>ソクリョウ</t>
    </rPh>
    <phoneticPr fontId="5"/>
  </si>
  <si>
    <t>※該当がない場合は、空欄のまま提出してください。シートの削除はしないでください。</t>
    <rPh sb="1" eb="3">
      <t>がいとう</t>
    </rPh>
    <rPh sb="6" eb="8">
      <t>ばあい</t>
    </rPh>
    <rPh sb="10" eb="12">
      <t>くうらん</t>
    </rPh>
    <rPh sb="15" eb="17">
      <t>ていしゅつ</t>
    </rPh>
    <rPh sb="28" eb="30">
      <t>さくじょ</t>
    </rPh>
    <phoneticPr fontId="28" type="Hiragana"/>
  </si>
  <si>
    <t>航空測量</t>
    <rPh sb="0" eb="2">
      <t>コウクウ</t>
    </rPh>
    <rPh sb="2" eb="4">
      <t>ソクリョウ</t>
    </rPh>
    <phoneticPr fontId="5"/>
  </si>
  <si>
    <t>FAX番号2（本店）</t>
  </si>
  <si>
    <t>ボーリング</t>
  </si>
  <si>
    <t>一般印刷</t>
    <rPh sb="0" eb="2">
      <t>イッパン</t>
    </rPh>
    <rPh sb="2" eb="4">
      <t>インサツ</t>
    </rPh>
    <phoneticPr fontId="5"/>
  </si>
  <si>
    <t>教材・保育用品</t>
    <rPh sb="0" eb="2">
      <t>キョウザイ</t>
    </rPh>
    <rPh sb="3" eb="5">
      <t>ホイク</t>
    </rPh>
    <rPh sb="5" eb="7">
      <t>ヨウヒン</t>
    </rPh>
    <phoneticPr fontId="5"/>
  </si>
  <si>
    <t>証明書類</t>
    <rPh sb="0" eb="2">
      <t>しょうめい</t>
    </rPh>
    <rPh sb="2" eb="4">
      <t>しょるい</t>
    </rPh>
    <phoneticPr fontId="28" type="Hiragana"/>
  </si>
  <si>
    <t>ＣＢＲ</t>
  </si>
  <si>
    <t>他業種（物品役務）</t>
    <rPh sb="0" eb="3">
      <t>たぎ</t>
    </rPh>
    <rPh sb="4" eb="8">
      <t>ぶっぴ</t>
    </rPh>
    <phoneticPr fontId="28" type="Hiragana"/>
  </si>
  <si>
    <t>自動車修理</t>
    <rPh sb="0" eb="3">
      <t>ジドウシャ</t>
    </rPh>
    <rPh sb="3" eb="5">
      <t>シュウリ</t>
    </rPh>
    <phoneticPr fontId="5"/>
  </si>
  <si>
    <t>ゴム・皮革製品</t>
    <rPh sb="3" eb="4">
      <t>カワ</t>
    </rPh>
    <rPh sb="4" eb="5">
      <t>カワ</t>
    </rPh>
    <rPh sb="5" eb="7">
      <t>セイヒン</t>
    </rPh>
    <phoneticPr fontId="5"/>
  </si>
  <si>
    <t>水源調査</t>
    <rPh sb="0" eb="2">
      <t>スイゲン</t>
    </rPh>
    <rPh sb="2" eb="4">
      <t>チョウサ</t>
    </rPh>
    <phoneticPr fontId="5"/>
  </si>
  <si>
    <t>【工】地域1・審査</t>
    <rPh sb="1" eb="2">
      <t>こう</t>
    </rPh>
    <rPh sb="3" eb="5">
      <t>ちいき</t>
    </rPh>
    <rPh sb="7" eb="9">
      <t>しんさ</t>
    </rPh>
    <phoneticPr fontId="28" type="Hiragana"/>
  </si>
  <si>
    <t>人数3</t>
    <rPh sb="0" eb="2">
      <t>ニンズウ</t>
    </rPh>
    <phoneticPr fontId="5"/>
  </si>
  <si>
    <t>建物等補償</t>
    <rPh sb="0" eb="2">
      <t>タテモノ</t>
    </rPh>
    <rPh sb="2" eb="3">
      <t>トウ</t>
    </rPh>
    <rPh sb="3" eb="5">
      <t>ホショウ</t>
    </rPh>
    <phoneticPr fontId="5"/>
  </si>
  <si>
    <t>写真・ビデオ撮影（現像、焼付含む）</t>
    <rPh sb="0" eb="2">
      <t>シャシン</t>
    </rPh>
    <rPh sb="6" eb="8">
      <t>サツエイ</t>
    </rPh>
    <rPh sb="9" eb="11">
      <t>ゲンゾウ</t>
    </rPh>
    <rPh sb="12" eb="14">
      <t>ヤキツケ</t>
    </rPh>
    <rPh sb="14" eb="15">
      <t>フク</t>
    </rPh>
    <phoneticPr fontId="5"/>
  </si>
  <si>
    <t>不動産鑑定</t>
    <rPh sb="0" eb="3">
      <t>フドウサン</t>
    </rPh>
    <rPh sb="3" eb="5">
      <t>カンテイ</t>
    </rPh>
    <phoneticPr fontId="5"/>
  </si>
  <si>
    <t>時計</t>
    <rPh sb="0" eb="2">
      <t>トケイ</t>
    </rPh>
    <phoneticPr fontId="5"/>
  </si>
  <si>
    <t>事務用品</t>
    <rPh sb="0" eb="2">
      <t>ジム</t>
    </rPh>
    <rPh sb="2" eb="4">
      <t>ヨウヒン</t>
    </rPh>
    <phoneticPr fontId="5"/>
  </si>
  <si>
    <t>法務省福岡保護観察所に登録された協力雇用主であって、直近の決算日以前１年の間に保護観察対象者又は更生緊急保護対象者（同一人）を３か月以上雇用したこと。</t>
    <rPh sb="68" eb="70">
      <t>こよう</t>
    </rPh>
    <phoneticPr fontId="28" type="Hiragana"/>
  </si>
  <si>
    <t>スポーツ用品</t>
    <rPh sb="4" eb="6">
      <t>ヨウヒン</t>
    </rPh>
    <phoneticPr fontId="5"/>
  </si>
  <si>
    <t>その他の買取</t>
    <rPh sb="2" eb="3">
      <t>タ</t>
    </rPh>
    <rPh sb="4" eb="6">
      <t>カイトリ</t>
    </rPh>
    <phoneticPr fontId="5"/>
  </si>
  <si>
    <t>受付電話交換業務</t>
    <rPh sb="0" eb="2">
      <t>ウケツケ</t>
    </rPh>
    <rPh sb="2" eb="4">
      <t>デンワ</t>
    </rPh>
    <rPh sb="4" eb="6">
      <t>コウカン</t>
    </rPh>
    <rPh sb="6" eb="8">
      <t>ギョウム</t>
    </rPh>
    <phoneticPr fontId="5"/>
  </si>
  <si>
    <t>選挙事務用品</t>
    <rPh sb="0" eb="6">
      <t>センキョジ</t>
    </rPh>
    <phoneticPr fontId="5"/>
  </si>
  <si>
    <t>宣伝用品</t>
  </si>
  <si>
    <t>空調用機器</t>
    <rPh sb="0" eb="3">
      <t>クウチョウヨウ</t>
    </rPh>
    <rPh sb="3" eb="5">
      <t>キキ</t>
    </rPh>
    <phoneticPr fontId="5"/>
  </si>
  <si>
    <t>クリーニング</t>
  </si>
  <si>
    <t>カギ製作</t>
    <rPh sb="2" eb="4">
      <t>セイサク</t>
    </rPh>
    <phoneticPr fontId="5"/>
  </si>
  <si>
    <t>光学用機器</t>
    <rPh sb="0" eb="2">
      <t>コウガク</t>
    </rPh>
    <rPh sb="2" eb="3">
      <t>ヨウ</t>
    </rPh>
    <rPh sb="3" eb="5">
      <t>キキ</t>
    </rPh>
    <phoneticPr fontId="5"/>
  </si>
  <si>
    <t>消防用品</t>
    <rPh sb="0" eb="2">
      <t>ショウボウ</t>
    </rPh>
    <rPh sb="2" eb="4">
      <t>ヨウヒン</t>
    </rPh>
    <phoneticPr fontId="5"/>
  </si>
  <si>
    <t>医療用機器</t>
    <rPh sb="0" eb="3">
      <t>イリョウヨウ</t>
    </rPh>
    <rPh sb="3" eb="5">
      <t>キキ</t>
    </rPh>
    <phoneticPr fontId="5"/>
  </si>
  <si>
    <t>理化学機器</t>
    <rPh sb="0" eb="3">
      <t>リカガク</t>
    </rPh>
    <rPh sb="3" eb="5">
      <t>キキ</t>
    </rPh>
    <phoneticPr fontId="5"/>
  </si>
  <si>
    <t>評価項目</t>
    <rPh sb="0" eb="4">
      <t>ひょうか</t>
    </rPh>
    <phoneticPr fontId="28" type="Hiragana"/>
  </si>
  <si>
    <t>医療衛生材料</t>
    <rPh sb="0" eb="2">
      <t>イリョウ</t>
    </rPh>
    <rPh sb="2" eb="4">
      <t>エイセイ</t>
    </rPh>
    <rPh sb="4" eb="6">
      <t>ザイリョウ</t>
    </rPh>
    <phoneticPr fontId="5"/>
  </si>
  <si>
    <t>FAX番号3</t>
  </si>
  <si>
    <t>学校保健機器</t>
    <rPh sb="0" eb="2">
      <t>ガッコウ</t>
    </rPh>
    <rPh sb="2" eb="4">
      <t>ホケン</t>
    </rPh>
    <rPh sb="4" eb="6">
      <t>キキ</t>
    </rPh>
    <phoneticPr fontId="5"/>
  </si>
  <si>
    <t>小分類表!$D$168:$E$176</t>
  </si>
  <si>
    <t>日常生活用品</t>
    <rPh sb="0" eb="2">
      <t>ニチジョウ</t>
    </rPh>
    <rPh sb="2" eb="4">
      <t>セイカツ</t>
    </rPh>
    <rPh sb="4" eb="6">
      <t>ヨウヒン</t>
    </rPh>
    <phoneticPr fontId="5"/>
  </si>
  <si>
    <t>障害者雇用状況報告書の写し</t>
  </si>
  <si>
    <t>染色</t>
    <rPh sb="0" eb="2">
      <t>センショク</t>
    </rPh>
    <phoneticPr fontId="5"/>
  </si>
  <si>
    <t>自動車用品</t>
    <rPh sb="0" eb="3">
      <t>ジドウシャ</t>
    </rPh>
    <rPh sb="3" eb="5">
      <t>ヨウヒン</t>
    </rPh>
    <phoneticPr fontId="5"/>
  </si>
  <si>
    <t>花</t>
    <rPh sb="0" eb="1">
      <t>ハナ</t>
    </rPh>
    <phoneticPr fontId="5"/>
  </si>
  <si>
    <t>特殊車両</t>
    <rPh sb="0" eb="2">
      <t>トクシュ</t>
    </rPh>
    <rPh sb="2" eb="4">
      <t>シャリョウ</t>
    </rPh>
    <phoneticPr fontId="5"/>
  </si>
  <si>
    <t>船舶用品</t>
    <rPh sb="0" eb="2">
      <t>センパク</t>
    </rPh>
    <rPh sb="2" eb="4">
      <t>ヨウヒン</t>
    </rPh>
    <phoneticPr fontId="5"/>
  </si>
  <si>
    <t>インテリア</t>
  </si>
  <si>
    <t>木材</t>
    <rPh sb="0" eb="2">
      <t>モクザイ</t>
    </rPh>
    <phoneticPr fontId="5"/>
  </si>
  <si>
    <t>道路標識</t>
    <rPh sb="0" eb="2">
      <t>ドウロ</t>
    </rPh>
    <rPh sb="2" eb="4">
      <t>ヒョウシキ</t>
    </rPh>
    <phoneticPr fontId="5"/>
  </si>
  <si>
    <t>その他の二次製品</t>
    <rPh sb="2" eb="3">
      <t>タ</t>
    </rPh>
    <rPh sb="4" eb="6">
      <t>ニジ</t>
    </rPh>
    <rPh sb="6" eb="8">
      <t>セイヒン</t>
    </rPh>
    <phoneticPr fontId="5"/>
  </si>
  <si>
    <t>都市ガス</t>
    <rPh sb="0" eb="2">
      <t>トシ</t>
    </rPh>
    <phoneticPr fontId="5"/>
  </si>
  <si>
    <t>ＯＡ機器</t>
    <rPh sb="2" eb="4">
      <t>キキ</t>
    </rPh>
    <phoneticPr fontId="5"/>
  </si>
  <si>
    <t>地図印刷</t>
    <rPh sb="0" eb="2">
      <t>チズ</t>
    </rPh>
    <rPh sb="2" eb="4">
      <t>インサツ</t>
    </rPh>
    <phoneticPr fontId="5"/>
  </si>
  <si>
    <t>市指定ゴミ袋作成</t>
    <rPh sb="0" eb="1">
      <t>シ</t>
    </rPh>
    <rPh sb="1" eb="3">
      <t>シテイ</t>
    </rPh>
    <rPh sb="5" eb="6">
      <t>フクロ</t>
    </rPh>
    <rPh sb="6" eb="8">
      <t>サクセイ</t>
    </rPh>
    <phoneticPr fontId="5"/>
  </si>
  <si>
    <t>贈答品</t>
    <rPh sb="0" eb="3">
      <t>ゾウトウヒン</t>
    </rPh>
    <phoneticPr fontId="5"/>
  </si>
  <si>
    <t>①</t>
  </si>
  <si>
    <t>仮設物置・トイレ</t>
  </si>
  <si>
    <t>米穀・パン</t>
    <rPh sb="0" eb="2">
      <t>ベイコク</t>
    </rPh>
    <phoneticPr fontId="5"/>
  </si>
  <si>
    <t>野菜・果物</t>
    <rPh sb="0" eb="2">
      <t>ヤサイ</t>
    </rPh>
    <rPh sb="3" eb="5">
      <t>クダモノ</t>
    </rPh>
    <phoneticPr fontId="5"/>
  </si>
  <si>
    <t>文化財調査</t>
    <rPh sb="0" eb="3">
      <t>ブンカザイ</t>
    </rPh>
    <rPh sb="3" eb="5">
      <t>チョウサ</t>
    </rPh>
    <phoneticPr fontId="5"/>
  </si>
  <si>
    <t>植木</t>
    <rPh sb="0" eb="2">
      <t>ウエキ</t>
    </rPh>
    <phoneticPr fontId="5"/>
  </si>
  <si>
    <t>種苗</t>
    <rPh sb="0" eb="1">
      <t>タネ</t>
    </rPh>
    <rPh sb="1" eb="2">
      <t>ナエ</t>
    </rPh>
    <phoneticPr fontId="5"/>
  </si>
  <si>
    <t>物品役務</t>
    <rPh sb="0" eb="4">
      <t>ブッピ</t>
    </rPh>
    <phoneticPr fontId="5"/>
  </si>
  <si>
    <t>農薬</t>
    <rPh sb="0" eb="2">
      <t>ノウヤク</t>
    </rPh>
    <phoneticPr fontId="5"/>
  </si>
  <si>
    <t>他業種登録</t>
    <rPh sb="0" eb="3">
      <t>タギ</t>
    </rPh>
    <rPh sb="3" eb="5">
      <t>トウロク</t>
    </rPh>
    <phoneticPr fontId="5"/>
  </si>
  <si>
    <t>給水タンク清掃</t>
    <rPh sb="0" eb="2">
      <t>キュウスイ</t>
    </rPh>
    <rPh sb="5" eb="7">
      <t>セイソウ</t>
    </rPh>
    <phoneticPr fontId="5"/>
  </si>
  <si>
    <t>決算日・月</t>
    <rPh sb="0" eb="3">
      <t>けっさんび</t>
    </rPh>
    <rPh sb="4" eb="5">
      <t>つき</t>
    </rPh>
    <phoneticPr fontId="28" type="Hiragana"/>
  </si>
  <si>
    <t>害虫等駆除（白蟻・蜂等）</t>
    <rPh sb="0" eb="3">
      <t>ガイチュウナド</t>
    </rPh>
    <rPh sb="3" eb="5">
      <t>クジョ</t>
    </rPh>
    <rPh sb="6" eb="8">
      <t>シロアリ</t>
    </rPh>
    <rPh sb="9" eb="10">
      <t>ハチ</t>
    </rPh>
    <rPh sb="10" eb="11">
      <t>トウ</t>
    </rPh>
    <phoneticPr fontId="5"/>
  </si>
  <si>
    <t>浄化槽清掃</t>
    <rPh sb="0" eb="3">
      <t>ジョウカソウ</t>
    </rPh>
    <rPh sb="3" eb="5">
      <t>セイソウ</t>
    </rPh>
    <phoneticPr fontId="5"/>
  </si>
  <si>
    <t>ボイラー清掃</t>
    <rPh sb="4" eb="6">
      <t>セイソウ</t>
    </rPh>
    <phoneticPr fontId="5"/>
  </si>
  <si>
    <t>業コ6</t>
  </si>
  <si>
    <t>電気工作物保守</t>
    <rPh sb="0" eb="2">
      <t>デンキ</t>
    </rPh>
    <rPh sb="2" eb="5">
      <t>コウサクブツ</t>
    </rPh>
    <rPh sb="5" eb="7">
      <t>ホシュ</t>
    </rPh>
    <phoneticPr fontId="5"/>
  </si>
  <si>
    <t>消防設備保守</t>
    <rPh sb="0" eb="2">
      <t>ショウボウ</t>
    </rPh>
    <rPh sb="2" eb="4">
      <t>セツビ</t>
    </rPh>
    <rPh sb="4" eb="6">
      <t>ホシュ</t>
    </rPh>
    <phoneticPr fontId="5"/>
  </si>
  <si>
    <t>空調保守</t>
    <rPh sb="0" eb="2">
      <t>クウチョウ</t>
    </rPh>
    <rPh sb="2" eb="4">
      <t>ホシュ</t>
    </rPh>
    <phoneticPr fontId="5"/>
  </si>
  <si>
    <t>交通量調査</t>
    <rPh sb="0" eb="2">
      <t>コウツウ</t>
    </rPh>
    <rPh sb="2" eb="3">
      <t>リョウ</t>
    </rPh>
    <rPh sb="3" eb="5">
      <t>チョウサ</t>
    </rPh>
    <phoneticPr fontId="5"/>
  </si>
  <si>
    <t>車両管理</t>
    <rPh sb="0" eb="2">
      <t>シャリョウ</t>
    </rPh>
    <rPh sb="2" eb="4">
      <t>カンリ</t>
    </rPh>
    <phoneticPr fontId="5"/>
  </si>
  <si>
    <t>地域貢献活動状況報告書</t>
    <rPh sb="0" eb="6">
      <t>ちいきこうけ</t>
    </rPh>
    <rPh sb="6" eb="11">
      <t>じょうき</t>
    </rPh>
    <phoneticPr fontId="28" type="Hiragana"/>
  </si>
  <si>
    <t>環境測定</t>
    <rPh sb="0" eb="2">
      <t>カンキョウ</t>
    </rPh>
    <rPh sb="2" eb="4">
      <t>ソクテイ</t>
    </rPh>
    <phoneticPr fontId="5"/>
  </si>
  <si>
    <t>煤塵測定</t>
    <rPh sb="0" eb="2">
      <t>バイジン</t>
    </rPh>
    <rPh sb="2" eb="4">
      <t>ソクテイ</t>
    </rPh>
    <phoneticPr fontId="5"/>
  </si>
  <si>
    <t>浄化槽保守</t>
    <rPh sb="0" eb="3">
      <t>ジョウカソウ</t>
    </rPh>
    <rPh sb="3" eb="5">
      <t>ホシュ</t>
    </rPh>
    <phoneticPr fontId="5"/>
  </si>
  <si>
    <t>下水道処理施設保守</t>
    <rPh sb="0" eb="3">
      <t>ゲスイドウ</t>
    </rPh>
    <rPh sb="3" eb="5">
      <t>ショリ</t>
    </rPh>
    <rPh sb="5" eb="7">
      <t>シセツ</t>
    </rPh>
    <rPh sb="7" eb="9">
      <t>ホシュ</t>
    </rPh>
    <phoneticPr fontId="5"/>
  </si>
  <si>
    <t>古紙回収、不用品買取</t>
    <rPh sb="0" eb="2">
      <t>コシ</t>
    </rPh>
    <rPh sb="2" eb="4">
      <t>カイシュウ</t>
    </rPh>
    <rPh sb="5" eb="8">
      <t>フヨウヒン</t>
    </rPh>
    <rPh sb="8" eb="10">
      <t>カイトリ</t>
    </rPh>
    <phoneticPr fontId="5"/>
  </si>
  <si>
    <t>プール監視</t>
    <rPh sb="3" eb="5">
      <t>カンシ</t>
    </rPh>
    <phoneticPr fontId="5"/>
  </si>
  <si>
    <t>見守り</t>
    <rPh sb="0" eb="2">
      <t>ミマモ</t>
    </rPh>
    <phoneticPr fontId="5"/>
  </si>
  <si>
    <t>評価要件</t>
    <rPh sb="0" eb="4">
      <t>ひょうか</t>
    </rPh>
    <phoneticPr fontId="28" type="Hiragana"/>
  </si>
  <si>
    <t>製図、複写</t>
    <rPh sb="0" eb="2">
      <t>セイズ</t>
    </rPh>
    <rPh sb="3" eb="5">
      <t>フクシャ</t>
    </rPh>
    <phoneticPr fontId="5"/>
  </si>
  <si>
    <r>
      <t>直近の決算日から過去２年以内に</t>
    </r>
    <r>
      <rPr>
        <u/>
        <sz val="10"/>
        <color auto="1"/>
        <rFont val="ＭＳ Ｐゴシック"/>
      </rPr>
      <t>履行が完了したもの</t>
    </r>
    <rPh sb="0" eb="2">
      <t>チョッキン</t>
    </rPh>
    <rPh sb="3" eb="6">
      <t>ケッサンビ</t>
    </rPh>
    <rPh sb="8" eb="10">
      <t>カコ</t>
    </rPh>
    <rPh sb="11" eb="12">
      <t>ネン</t>
    </rPh>
    <rPh sb="12" eb="14">
      <t>イナイ</t>
    </rPh>
    <rPh sb="18" eb="20">
      <t>カンリョウ</t>
    </rPh>
    <phoneticPr fontId="5"/>
  </si>
  <si>
    <t>マイクロフィルム作成</t>
    <rPh sb="8" eb="10">
      <t>サクセイ</t>
    </rPh>
    <phoneticPr fontId="5"/>
  </si>
  <si>
    <t>システム等設計・開発</t>
    <rPh sb="4" eb="5">
      <t>トウ</t>
    </rPh>
    <rPh sb="5" eb="7">
      <t>セッケイ</t>
    </rPh>
    <rPh sb="8" eb="10">
      <t>カイハツ</t>
    </rPh>
    <phoneticPr fontId="5"/>
  </si>
  <si>
    <t>システムサポート</t>
  </si>
  <si>
    <t>データ処理</t>
    <rPh sb="3" eb="5">
      <t>ショリ</t>
    </rPh>
    <phoneticPr fontId="5"/>
  </si>
  <si>
    <t>契約履行実績一覧</t>
    <rPh sb="0" eb="2">
      <t>ケイヤク</t>
    </rPh>
    <rPh sb="2" eb="4">
      <t>リコウ</t>
    </rPh>
    <rPh sb="4" eb="6">
      <t>ジッセキ</t>
    </rPh>
    <rPh sb="6" eb="8">
      <t>イチラン</t>
    </rPh>
    <phoneticPr fontId="5"/>
  </si>
  <si>
    <t>ＲＰＡ、ＡＩ</t>
  </si>
  <si>
    <t>総合リース</t>
    <rPh sb="0" eb="2">
      <t>ソウゴウ</t>
    </rPh>
    <phoneticPr fontId="5"/>
  </si>
  <si>
    <t>産業用機器</t>
    <rPh sb="0" eb="3">
      <t>サンギョウヨウ</t>
    </rPh>
    <rPh sb="3" eb="5">
      <t>キキ</t>
    </rPh>
    <phoneticPr fontId="5"/>
  </si>
  <si>
    <t>保護観察対象者等の雇用</t>
  </si>
  <si>
    <t>イベントの企画設営</t>
    <rPh sb="5" eb="7">
      <t>キカク</t>
    </rPh>
    <rPh sb="7" eb="9">
      <t>セツエイ</t>
    </rPh>
    <phoneticPr fontId="5"/>
  </si>
  <si>
    <t>FAX番号2</t>
  </si>
  <si>
    <t>・</t>
  </si>
  <si>
    <t>事業計画の立案作成</t>
    <rPh sb="0" eb="2">
      <t>ジギョウ</t>
    </rPh>
    <rPh sb="2" eb="4">
      <t>ケイカク</t>
    </rPh>
    <rPh sb="5" eb="7">
      <t>リツアン</t>
    </rPh>
    <rPh sb="7" eb="9">
      <t>サクセイ</t>
    </rPh>
    <phoneticPr fontId="5"/>
  </si>
  <si>
    <t>運送・保管</t>
    <rPh sb="0" eb="2">
      <t>ウンソウ</t>
    </rPh>
    <rPh sb="3" eb="5">
      <t>ホカン</t>
    </rPh>
    <phoneticPr fontId="5"/>
  </si>
  <si>
    <t>人材派遣</t>
    <rPh sb="0" eb="2">
      <t>ジンザイ</t>
    </rPh>
    <rPh sb="2" eb="4">
      <t>ハケン</t>
    </rPh>
    <phoneticPr fontId="5"/>
  </si>
  <si>
    <t>福祉サービス</t>
    <rPh sb="0" eb="2">
      <t>フクシ</t>
    </rPh>
    <phoneticPr fontId="5"/>
  </si>
  <si>
    <t>健康診断、尿・寄生虫検査、保健指導</t>
    <rPh sb="0" eb="2">
      <t>ケンコウ</t>
    </rPh>
    <rPh sb="2" eb="4">
      <t>シンダン</t>
    </rPh>
    <rPh sb="5" eb="6">
      <t>ニョウ</t>
    </rPh>
    <rPh sb="7" eb="10">
      <t>キセイチュウ</t>
    </rPh>
    <rPh sb="10" eb="12">
      <t>ケンサ</t>
    </rPh>
    <rPh sb="13" eb="15">
      <t>ホケン</t>
    </rPh>
    <rPh sb="15" eb="17">
      <t>シドウ</t>
    </rPh>
    <phoneticPr fontId="5"/>
  </si>
  <si>
    <t>レセプト点検</t>
    <rPh sb="4" eb="6">
      <t>テンケン</t>
    </rPh>
    <phoneticPr fontId="5"/>
  </si>
  <si>
    <t>電話番号2（本店）</t>
  </si>
  <si>
    <t>ファイナンシャルプランニング</t>
  </si>
  <si>
    <t>コールセンター</t>
  </si>
  <si>
    <t>登録する事業所</t>
    <rPh sb="0" eb="2">
      <t>トウロク</t>
    </rPh>
    <rPh sb="4" eb="7">
      <t>ジギョウショ</t>
    </rPh>
    <phoneticPr fontId="5"/>
  </si>
  <si>
    <t>本店</t>
    <rPh sb="0" eb="2">
      <t>ホンテン</t>
    </rPh>
    <phoneticPr fontId="5"/>
  </si>
  <si>
    <t>⑥</t>
  </si>
  <si>
    <t>計</t>
    <rPh sb="0" eb="1">
      <t>ケイ</t>
    </rPh>
    <phoneticPr fontId="5"/>
  </si>
  <si>
    <t>成績</t>
    <rPh sb="0" eb="2">
      <t>セイセキ</t>
    </rPh>
    <phoneticPr fontId="5"/>
  </si>
  <si>
    <t>№</t>
  </si>
  <si>
    <t>②</t>
  </si>
  <si>
    <t>【工】地域7</t>
    <rPh sb="1" eb="2">
      <t>こう</t>
    </rPh>
    <rPh sb="3" eb="5">
      <t>ちいき</t>
    </rPh>
    <phoneticPr fontId="28" type="Hiragana"/>
  </si>
  <si>
    <r>
      <t>受注</t>
    </r>
    <r>
      <rPr>
        <sz val="10"/>
        <color auto="1"/>
        <rFont val="ＭＳ Ｐゴシック"/>
      </rPr>
      <t>年度</t>
    </r>
    <rPh sb="0" eb="2">
      <t>ジュチュウ</t>
    </rPh>
    <rPh sb="2" eb="4">
      <t>ネンド</t>
    </rPh>
    <phoneticPr fontId="5"/>
  </si>
  <si>
    <t>基準日において福岡県の「よかばい・かえるばい企業」の登録を受けていること。</t>
  </si>
  <si>
    <t>物品・役務</t>
    <rPh sb="0" eb="2">
      <t>ブッピン</t>
    </rPh>
    <rPh sb="3" eb="5">
      <t>エキム</t>
    </rPh>
    <phoneticPr fontId="5"/>
  </si>
  <si>
    <t>委任の有無</t>
    <rPh sb="0" eb="2">
      <t>イニン</t>
    </rPh>
    <rPh sb="3" eb="5">
      <t>ウム</t>
    </rPh>
    <phoneticPr fontId="5"/>
  </si>
  <si>
    <t>有</t>
  </si>
  <si>
    <t>無</t>
    <rPh sb="0" eb="1">
      <t>ナ</t>
    </rPh>
    <phoneticPr fontId="5"/>
  </si>
  <si>
    <t>委任なし</t>
    <rPh sb="0" eb="2">
      <t>イニン</t>
    </rPh>
    <phoneticPr fontId="5"/>
  </si>
  <si>
    <t>【工】地域1</t>
    <rPh sb="1" eb="2">
      <t>こう</t>
    </rPh>
    <rPh sb="3" eb="5">
      <t>ちいき</t>
    </rPh>
    <phoneticPr fontId="28" type="Hiragana"/>
  </si>
  <si>
    <t>【工】地域4</t>
    <rPh sb="1" eb="2">
      <t>こう</t>
    </rPh>
    <rPh sb="3" eb="5">
      <t>ちいき</t>
    </rPh>
    <phoneticPr fontId="28" type="Hiragana"/>
  </si>
  <si>
    <t>課税</t>
    <rPh sb="0" eb="2">
      <t>カゼイ</t>
    </rPh>
    <phoneticPr fontId="5"/>
  </si>
  <si>
    <t>⑤</t>
  </si>
  <si>
    <t>中小企業</t>
    <rPh sb="0" eb="4">
      <t>チュウシ</t>
    </rPh>
    <phoneticPr fontId="5"/>
  </si>
  <si>
    <t>業コ2</t>
  </si>
  <si>
    <t>業コ3</t>
  </si>
  <si>
    <t>業コ5</t>
  </si>
  <si>
    <t>【工】地域3-2</t>
    <rPh sb="1" eb="2">
      <t>こう</t>
    </rPh>
    <rPh sb="3" eb="5">
      <t>ちいき</t>
    </rPh>
    <phoneticPr fontId="28" type="Hiragana"/>
  </si>
  <si>
    <t>業コ7</t>
  </si>
  <si>
    <t>郵便番号1</t>
    <rPh sb="0" eb="4">
      <t>ユウビンバンゴウ</t>
    </rPh>
    <phoneticPr fontId="5"/>
  </si>
  <si>
    <t>電話番号2</t>
  </si>
  <si>
    <t>基準日において福岡県の「子育て応援宣言企業」の登録を受けていること。</t>
  </si>
  <si>
    <t>電話番号3</t>
  </si>
  <si>
    <t>記載の対象となる実績は次のとおり。該当がない場合は全て空欄のままとする。</t>
    <rPh sb="0" eb="2">
      <t>キサイ</t>
    </rPh>
    <rPh sb="3" eb="8">
      <t>タイショウ</t>
    </rPh>
    <rPh sb="8" eb="10">
      <t>ジッセキ</t>
    </rPh>
    <rPh sb="11" eb="12">
      <t>ツギ</t>
    </rPh>
    <rPh sb="17" eb="19">
      <t>ガイトウ</t>
    </rPh>
    <rPh sb="22" eb="24">
      <t>バアイ</t>
    </rPh>
    <rPh sb="25" eb="26">
      <t>スベ</t>
    </rPh>
    <rPh sb="27" eb="29">
      <t>クウラン</t>
    </rPh>
    <phoneticPr fontId="5"/>
  </si>
  <si>
    <t>単価契約の場合は、履行完了時の総額を記載すること。</t>
    <rPh sb="0" eb="7">
      <t>タンカケイヤク</t>
    </rPh>
    <rPh sb="9" eb="13">
      <t>リコウカ</t>
    </rPh>
    <rPh sb="13" eb="14">
      <t>ジ</t>
    </rPh>
    <rPh sb="15" eb="17">
      <t>ソウガク</t>
    </rPh>
    <rPh sb="18" eb="20">
      <t>キサイ</t>
    </rPh>
    <phoneticPr fontId="5"/>
  </si>
  <si>
    <t>業者カードに記載した希望業種に該当するもの。大分類・小分類の欄に、業種コードを記載すること。</t>
    <rPh sb="0" eb="6">
      <t>ギョウシャ</t>
    </rPh>
    <rPh sb="6" eb="8">
      <t>キサイ</t>
    </rPh>
    <rPh sb="10" eb="14">
      <t>キボウ</t>
    </rPh>
    <rPh sb="15" eb="17">
      <t>ガイトウ</t>
    </rPh>
    <rPh sb="22" eb="25">
      <t>ダイブンルイ</t>
    </rPh>
    <rPh sb="26" eb="29">
      <t>ショウブンルイ</t>
    </rPh>
    <rPh sb="30" eb="31">
      <t>ラン</t>
    </rPh>
    <rPh sb="33" eb="35">
      <t>ギョウシュ</t>
    </rPh>
    <rPh sb="39" eb="41">
      <t>キサイ</t>
    </rPh>
    <phoneticPr fontId="5"/>
  </si>
  <si>
    <t>法人番号</t>
    <rPh sb="0" eb="1">
      <t>ホウ</t>
    </rPh>
    <rPh sb="1" eb="2">
      <t>ヒト</t>
    </rPh>
    <rPh sb="2" eb="3">
      <t>バン</t>
    </rPh>
    <rPh sb="3" eb="4">
      <t>ゴウ</t>
    </rPh>
    <phoneticPr fontId="5"/>
  </si>
  <si>
    <t>業者コード</t>
    <rPh sb="0" eb="1">
      <t>ギョウ</t>
    </rPh>
    <rPh sb="1" eb="2">
      <t>シャ</t>
    </rPh>
    <phoneticPr fontId="5"/>
  </si>
  <si>
    <t>当初</t>
    <rPh sb="0" eb="2">
      <t>トウショ</t>
    </rPh>
    <phoneticPr fontId="5"/>
  </si>
  <si>
    <t>≪エラーメッセージ≫</t>
  </si>
  <si>
    <t>春日市
使用欄</t>
    <rPh sb="0" eb="2">
      <t>カスガ</t>
    </rPh>
    <rPh sb="2" eb="3">
      <t>シ</t>
    </rPh>
    <rPh sb="4" eb="6">
      <t>シヨウ</t>
    </rPh>
    <rPh sb="6" eb="7">
      <t>ラン</t>
    </rPh>
    <phoneticPr fontId="5"/>
  </si>
  <si>
    <t>※委任が無い場合は入力不要</t>
    <rPh sb="1" eb="3">
      <t>イニン</t>
    </rPh>
    <rPh sb="4" eb="5">
      <t>ナ</t>
    </rPh>
    <rPh sb="6" eb="8">
      <t>バアイ</t>
    </rPh>
    <rPh sb="9" eb="13">
      <t>ニュウリ</t>
    </rPh>
    <phoneticPr fontId="5"/>
  </si>
  <si>
    <t>春日市（建設工事）</t>
  </si>
  <si>
    <t>建設コンサル等</t>
    <rPh sb="0" eb="2">
      <t>ケンセツ</t>
    </rPh>
    <rPh sb="6" eb="7">
      <t>トウ</t>
    </rPh>
    <phoneticPr fontId="5"/>
  </si>
  <si>
    <t>　　有</t>
    <rPh sb="2" eb="3">
      <t>ア</t>
    </rPh>
    <phoneticPr fontId="5"/>
  </si>
  <si>
    <t>大分類</t>
    <rPh sb="0" eb="3">
      <t>ダイブンルイ</t>
    </rPh>
    <phoneticPr fontId="5"/>
  </si>
  <si>
    <t>※希望種目の小分類に誤りがないか確認してください。</t>
    <rPh sb="1" eb="5">
      <t>キボウシュモク</t>
    </rPh>
    <rPh sb="6" eb="9">
      <t>ショウブンルイ</t>
    </rPh>
    <rPh sb="10" eb="11">
      <t>アヤマ</t>
    </rPh>
    <rPh sb="16" eb="18">
      <t>カクニン</t>
    </rPh>
    <phoneticPr fontId="5"/>
  </si>
  <si>
    <t>【物】4位（品目）</t>
    <rPh sb="1" eb="2">
      <t>ぶつ</t>
    </rPh>
    <rPh sb="6" eb="8">
      <t>ひんもく</t>
    </rPh>
    <phoneticPr fontId="28" type="Hiragana"/>
  </si>
  <si>
    <t>２０件を上限とする。２０件を超える実績がある場合は、春日市の近隣自治体、その他の福岡県内の自治体を優先して記載すること。行の追加や別様式での提出は不可。</t>
    <rPh sb="2" eb="3">
      <t>ケン</t>
    </rPh>
    <rPh sb="4" eb="9">
      <t>ジョウゲ</t>
    </rPh>
    <rPh sb="12" eb="13">
      <t>ケン</t>
    </rPh>
    <rPh sb="14" eb="15">
      <t>コ</t>
    </rPh>
    <rPh sb="17" eb="19">
      <t>ジッセキ</t>
    </rPh>
    <rPh sb="26" eb="29">
      <t>カスガシ</t>
    </rPh>
    <rPh sb="30" eb="32">
      <t>キンリン</t>
    </rPh>
    <rPh sb="32" eb="35">
      <t>ジチタイ</t>
    </rPh>
    <rPh sb="38" eb="39">
      <t>タ</t>
    </rPh>
    <rPh sb="40" eb="43">
      <t>フクオカケン</t>
    </rPh>
    <rPh sb="43" eb="44">
      <t>ナイ</t>
    </rPh>
    <rPh sb="45" eb="48">
      <t>ジチタイ</t>
    </rPh>
    <rPh sb="49" eb="51">
      <t>ユウセン</t>
    </rPh>
    <rPh sb="53" eb="55">
      <t>キサイ</t>
    </rPh>
    <rPh sb="60" eb="61">
      <t>ギョウ</t>
    </rPh>
    <rPh sb="62" eb="64">
      <t>ツイカ</t>
    </rPh>
    <rPh sb="65" eb="66">
      <t>ベツ</t>
    </rPh>
    <rPh sb="66" eb="68">
      <t>ヨウシキ</t>
    </rPh>
    <rPh sb="70" eb="72">
      <t>テイシュツ</t>
    </rPh>
    <rPh sb="73" eb="75">
      <t>フカ</t>
    </rPh>
    <phoneticPr fontId="5"/>
  </si>
  <si>
    <t>使用印鑑（使用印鑑届に押印したもの）</t>
    <rPh sb="0" eb="1">
      <t>シ</t>
    </rPh>
    <rPh sb="1" eb="2">
      <t>ヨウ</t>
    </rPh>
    <rPh sb="2" eb="3">
      <t>イン</t>
    </rPh>
    <rPh sb="3" eb="4">
      <t>カガミ</t>
    </rPh>
    <rPh sb="5" eb="10">
      <t>シヨウインカントドケ</t>
    </rPh>
    <rPh sb="11" eb="13">
      <t>オウイン</t>
    </rPh>
    <phoneticPr fontId="5"/>
  </si>
  <si>
    <t>法人</t>
    <rPh sb="0" eb="2">
      <t>ホウジン</t>
    </rPh>
    <phoneticPr fontId="5"/>
  </si>
  <si>
    <t>個人</t>
    <rPh sb="0" eb="2">
      <t>コジン</t>
    </rPh>
    <phoneticPr fontId="5"/>
  </si>
  <si>
    <t>小分類表!$D$160:$E$162</t>
  </si>
  <si>
    <t>様式8</t>
  </si>
  <si>
    <t>3-1</t>
  </si>
  <si>
    <t>3-2</t>
  </si>
  <si>
    <t>※該当する項目に○印を付け、証明書類を添付してください。</t>
    <rPh sb="1" eb="3">
      <t>がいとう</t>
    </rPh>
    <rPh sb="5" eb="7">
      <t>こうもく</t>
    </rPh>
    <rPh sb="9" eb="10">
      <t>じるし</t>
    </rPh>
    <rPh sb="11" eb="12">
      <t>つ</t>
    </rPh>
    <rPh sb="14" eb="18">
      <t>しょうめいしょるい</t>
    </rPh>
    <rPh sb="19" eb="21">
      <t>てんぷ</t>
    </rPh>
    <phoneticPr fontId="28" type="Hiragana"/>
  </si>
  <si>
    <t>※この様式の提出は任意であるため、不備の連絡は行いません。証明書類の添付漏れなど、要件を満たすことが確認できない場合は除外しますので、十分に確認の上で提出してください。</t>
    <rPh sb="3" eb="5">
      <t>ようしき</t>
    </rPh>
    <rPh sb="6" eb="8">
      <t>ていしゅつ</t>
    </rPh>
    <rPh sb="9" eb="11">
      <t>にんい</t>
    </rPh>
    <rPh sb="17" eb="19">
      <t>ふび</t>
    </rPh>
    <rPh sb="20" eb="22">
      <t>れんらく</t>
    </rPh>
    <rPh sb="23" eb="24">
      <t>おこな</t>
    </rPh>
    <rPh sb="41" eb="43">
      <t>ようけん</t>
    </rPh>
    <rPh sb="44" eb="45">
      <t>み</t>
    </rPh>
    <rPh sb="50" eb="52">
      <t>かくにん</t>
    </rPh>
    <rPh sb="67" eb="69">
      <t>じゅうぶん</t>
    </rPh>
    <rPh sb="70" eb="72">
      <t>かくにん</t>
    </rPh>
    <rPh sb="73" eb="74">
      <t>うえ</t>
    </rPh>
    <phoneticPr fontId="28" type="Hiragana"/>
  </si>
  <si>
    <t>従業員の仕事と子育ての両立に資する取組</t>
    <rPh sb="14" eb="15">
      <t>し</t>
    </rPh>
    <rPh sb="17" eb="19">
      <t>とりくみ</t>
    </rPh>
    <phoneticPr fontId="28" type="Hiragana"/>
  </si>
  <si>
    <t>地球温暖化対策として省エネルギー・省資源の取組</t>
    <rPh sb="0" eb="5">
      <t>ちきゅうお</t>
    </rPh>
    <rPh sb="5" eb="7">
      <t>たいさく</t>
    </rPh>
    <rPh sb="21" eb="23">
      <t>とりく</t>
    </rPh>
    <phoneticPr fontId="28" type="Hiragana"/>
  </si>
  <si>
    <t>働き方改革の推進に資する取組</t>
  </si>
  <si>
    <t>商号又は名称</t>
  </si>
  <si>
    <t>↓↓↓ここから下は印刷範囲外です↓↓↓</t>
    <rPh sb="7" eb="8">
      <t>シタ</t>
    </rPh>
    <rPh sb="9" eb="14">
      <t>インサツハ</t>
    </rPh>
    <phoneticPr fontId="5"/>
  </si>
  <si>
    <t>春日市から表示証の交付を受け、基準日が有効期間内（交付から２年。更新を行った場合は更新後の期間）にあること。</t>
    <rPh sb="0" eb="3">
      <t>かすがし</t>
    </rPh>
    <rPh sb="12" eb="13">
      <t>う</t>
    </rPh>
    <rPh sb="15" eb="18">
      <t>きじゅんび</t>
    </rPh>
    <rPh sb="19" eb="24">
      <t>ゆうこうき</t>
    </rPh>
    <rPh sb="25" eb="27">
      <t>こうふ</t>
    </rPh>
    <rPh sb="30" eb="31">
      <t>ねん</t>
    </rPh>
    <rPh sb="32" eb="34">
      <t>こうしん</t>
    </rPh>
    <rPh sb="35" eb="36">
      <t>おこな</t>
    </rPh>
    <rPh sb="38" eb="40">
      <t>ばあい</t>
    </rPh>
    <rPh sb="41" eb="43">
      <t>こうしん</t>
    </rPh>
    <rPh sb="43" eb="44">
      <t>ご</t>
    </rPh>
    <rPh sb="45" eb="47">
      <t>きかん</t>
    </rPh>
    <phoneticPr fontId="28" type="Hiragana"/>
  </si>
  <si>
    <t>直近の６月１日現在において法定雇用障害者数以上の障がいのある人を雇用していること。
※福岡県内に本店を置き、常勤職員の数が４０人以上である事業者が対象</t>
    <rPh sb="30" eb="31">
      <t>ひ</t>
    </rPh>
    <rPh sb="43" eb="48">
      <t>ふくおかけ</t>
    </rPh>
    <rPh sb="48" eb="50">
      <t>ほんてん</t>
    </rPh>
    <rPh sb="51" eb="52">
      <t>お</t>
    </rPh>
    <rPh sb="54" eb="56">
      <t>じょうきん</t>
    </rPh>
    <rPh sb="56" eb="58">
      <t>しょくいん</t>
    </rPh>
    <rPh sb="59" eb="60">
      <t>かず</t>
    </rPh>
    <rPh sb="64" eb="66">
      <t>いじょう</t>
    </rPh>
    <rPh sb="69" eb="72">
      <t>じぎょうしゃ</t>
    </rPh>
    <rPh sb="73" eb="75">
      <t>たいしょう</t>
    </rPh>
    <phoneticPr fontId="28" type="Hiragana"/>
  </si>
  <si>
    <t>基準日において福岡県の「エコ事業所」の登録を受けていること。</t>
  </si>
  <si>
    <t>福岡県の「さわやか道路美化促進事業」の実施団体の認定を受けており、基準日から過去２年以内に活動実績があること。</t>
    <rPh sb="19" eb="23">
      <t>じっし</t>
    </rPh>
    <rPh sb="24" eb="26">
      <t>にんてい</t>
    </rPh>
    <rPh sb="27" eb="28">
      <t>う</t>
    </rPh>
    <phoneticPr fontId="28" type="Hiragana"/>
  </si>
  <si>
    <t>不要</t>
    <rPh sb="0" eb="2">
      <t>ふよう</t>
    </rPh>
    <phoneticPr fontId="28" type="Hiragana"/>
  </si>
  <si>
    <t>① 様式９(2)
② 雇用している障がいのある人の障害者手帳の写し
③ ②の従業員の雇用を証明する書類の写し（健康保険被保険者証、出勤簿、賃金台帳、雇用契約書等のいずれか）
※②と③は１人分（同一人）が確認できれば可</t>
    <rPh sb="2" eb="4">
      <t>ようしき</t>
    </rPh>
    <rPh sb="11" eb="13">
      <t>こよう</t>
    </rPh>
    <rPh sb="17" eb="18">
      <t>しょう</t>
    </rPh>
    <rPh sb="23" eb="24">
      <t>ひと</t>
    </rPh>
    <rPh sb="25" eb="28">
      <t>しょうがいしゃ</t>
    </rPh>
    <rPh sb="28" eb="30">
      <t>てちょう</t>
    </rPh>
    <rPh sb="31" eb="32">
      <t>うつ</t>
    </rPh>
    <rPh sb="38" eb="41">
      <t>じゅうぎょういん</t>
    </rPh>
    <rPh sb="42" eb="44">
      <t>こよう</t>
    </rPh>
    <rPh sb="45" eb="47">
      <t>しょうめい</t>
    </rPh>
    <rPh sb="49" eb="51">
      <t>しょるい</t>
    </rPh>
    <rPh sb="52" eb="53">
      <t>うつ</t>
    </rPh>
    <rPh sb="55" eb="59">
      <t>けんこうほけん</t>
    </rPh>
    <rPh sb="59" eb="63">
      <t>ひほけんしゃ</t>
    </rPh>
    <rPh sb="63" eb="64">
      <t>あかし</t>
    </rPh>
    <rPh sb="65" eb="68">
      <t>しゅっ</t>
    </rPh>
    <rPh sb="69" eb="73">
      <t>ちんぎ</t>
    </rPh>
    <rPh sb="74" eb="80">
      <t>こようけいや</t>
    </rPh>
    <rPh sb="93" eb="95">
      <t>にんぶん</t>
    </rPh>
    <rPh sb="96" eb="99">
      <t>どう</t>
    </rPh>
    <rPh sb="101" eb="103">
      <t>かくにん</t>
    </rPh>
    <rPh sb="107" eb="108">
      <t>か</t>
    </rPh>
    <phoneticPr fontId="28" type="Hiragana"/>
  </si>
  <si>
    <t>福岡県知事が発行した「介護応援宣言登録証」の写し（基準日が登録期間内にあるもの）</t>
    <rPh sb="0" eb="5">
      <t>ふくおかけ</t>
    </rPh>
    <rPh sb="6" eb="8">
      <t>はっこう</t>
    </rPh>
    <rPh sb="11" eb="17">
      <t>かいごおう</t>
    </rPh>
    <rPh sb="17" eb="20">
      <t>とうろ</t>
    </rPh>
    <rPh sb="22" eb="23">
      <t>うつ</t>
    </rPh>
    <rPh sb="25" eb="27">
      <t>きじゅん</t>
    </rPh>
    <rPh sb="27" eb="28">
      <t>ひ</t>
    </rPh>
    <rPh sb="29" eb="31">
      <t>とうろく</t>
    </rPh>
    <rPh sb="31" eb="34">
      <t>きかんない</t>
    </rPh>
    <phoneticPr fontId="28" type="Hiragana"/>
  </si>
  <si>
    <t>受付番号</t>
    <rPh sb="0" eb="4">
      <t>うけつけ</t>
    </rPh>
    <phoneticPr fontId="28" type="Hiragana"/>
  </si>
  <si>
    <t>該当</t>
    <rPh sb="0" eb="2">
      <t>がいとう</t>
    </rPh>
    <phoneticPr fontId="28" type="Hiragana"/>
  </si>
  <si>
    <t>様式９</t>
    <rPh sb="0" eb="2">
      <t>ようしき</t>
    </rPh>
    <phoneticPr fontId="28" type="Hiragana"/>
  </si>
  <si>
    <t>表中の「基準日」：令和７年１１月１日</t>
  </si>
  <si>
    <t>春日市
使用欄</t>
    <rPh sb="0" eb="3">
      <t>かすがし</t>
    </rPh>
    <rPh sb="4" eb="7">
      <t>しよう</t>
    </rPh>
    <phoneticPr fontId="28" type="Hiragana"/>
  </si>
  <si>
    <t>小分類表!$D$123:$E$136</t>
  </si>
  <si>
    <t>小分類表!$D$143:$E$152</t>
  </si>
  <si>
    <t>小分類表!$D$153:$E$159</t>
  </si>
  <si>
    <t>小分類表!$D$163:$E$167</t>
  </si>
  <si>
    <t>小分類表!$D$177:$E$180</t>
  </si>
  <si>
    <t>小分類表!$D$181:$E$190</t>
  </si>
  <si>
    <t>小分類表!$D$208:$E$214</t>
  </si>
  <si>
    <t>小分類表!$D$221:$E$222</t>
  </si>
  <si>
    <t>小分類表!$D$223:$E$240</t>
  </si>
  <si>
    <t>小分類表!$D$251:$E$254</t>
  </si>
  <si>
    <t>小分類表!$D$255:$E$260</t>
  </si>
  <si>
    <t>小分類表!$D$261:$E$264</t>
  </si>
  <si>
    <t>小分類表!$D$274:$E$279</t>
  </si>
  <si>
    <t>小分類表!$D$289:$E$296</t>
  </si>
  <si>
    <t>【工】地域6</t>
    <rPh sb="1" eb="2">
      <t>こう</t>
    </rPh>
    <rPh sb="3" eb="5">
      <t>ちいき</t>
    </rPh>
    <phoneticPr fontId="28" type="Hiragana"/>
  </si>
  <si>
    <t>小分類表!$D$297:$E$302</t>
  </si>
  <si>
    <t>様式９(1)（福岡保護観察所の押印があるもの）
※福岡県など他の自治体に提出したものの写し可（ただし、審査基準日がこの申請で提出する経審の審査基準日と同一であること。）</t>
    <rPh sb="0" eb="2">
      <t>ようしき</t>
    </rPh>
    <rPh sb="15" eb="17">
      <t>おういん</t>
    </rPh>
    <rPh sb="25" eb="28">
      <t>ふくおかけん</t>
    </rPh>
    <rPh sb="30" eb="31">
      <t>た</t>
    </rPh>
    <rPh sb="32" eb="35">
      <t>じちたい</t>
    </rPh>
    <rPh sb="36" eb="38">
      <t>ていしゅつ</t>
    </rPh>
    <rPh sb="43" eb="44">
      <t>うつ</t>
    </rPh>
    <rPh sb="45" eb="46">
      <t>か</t>
    </rPh>
    <rPh sb="51" eb="56">
      <t>しんさきじ</t>
    </rPh>
    <rPh sb="59" eb="61">
      <t>しんせい</t>
    </rPh>
    <rPh sb="62" eb="64">
      <t>ていしゅつ</t>
    </rPh>
    <rPh sb="66" eb="68">
      <t>けいしん</t>
    </rPh>
    <rPh sb="69" eb="74">
      <t>しんさきじ</t>
    </rPh>
    <rPh sb="75" eb="77">
      <t>どういつ</t>
    </rPh>
    <phoneticPr fontId="28" type="Hiragana"/>
  </si>
  <si>
    <t>小分類コード　※５つまで</t>
  </si>
  <si>
    <t>大</t>
    <rPh sb="0" eb="1">
      <t>ダイ</t>
    </rPh>
    <phoneticPr fontId="5"/>
  </si>
  <si>
    <t>第1希望</t>
    <rPh sb="0" eb="1">
      <t>ダイ</t>
    </rPh>
    <rPh sb="2" eb="4">
      <t>キボウ</t>
    </rPh>
    <phoneticPr fontId="5"/>
  </si>
  <si>
    <t>第3希望</t>
    <rPh sb="0" eb="1">
      <t>ダイ</t>
    </rPh>
    <rPh sb="2" eb="4">
      <t>キボウ</t>
    </rPh>
    <phoneticPr fontId="5"/>
  </si>
  <si>
    <t>実績高</t>
    <rPh sb="0" eb="3">
      <t>ジッ</t>
    </rPh>
    <phoneticPr fontId="5"/>
  </si>
  <si>
    <t>決算日・日</t>
    <rPh sb="0" eb="3">
      <t>けっさんび</t>
    </rPh>
    <rPh sb="4" eb="5">
      <t>にち</t>
    </rPh>
    <phoneticPr fontId="28" type="Hiragana"/>
  </si>
  <si>
    <t>委任なし</t>
    <rPh sb="0" eb="2">
      <t>いにん</t>
    </rPh>
    <phoneticPr fontId="28" type="Hiragana"/>
  </si>
  <si>
    <t>法人</t>
    <rPh sb="0" eb="2">
      <t>ほうじん</t>
    </rPh>
    <phoneticPr fontId="28" type="Hiragana"/>
  </si>
  <si>
    <t>個人</t>
    <rPh sb="0" eb="2">
      <t>こじん</t>
    </rPh>
    <phoneticPr fontId="28" type="Hiragana"/>
  </si>
  <si>
    <t>会社名フリガナ</t>
  </si>
  <si>
    <t>会社名</t>
    <rPh sb="0" eb="3">
      <t>かいしゃめい</t>
    </rPh>
    <phoneticPr fontId="28" type="Hiragana"/>
  </si>
  <si>
    <t>代表者資格名</t>
    <rPh sb="0" eb="3">
      <t>ダイヒョウシャ</t>
    </rPh>
    <rPh sb="3" eb="6">
      <t>シカク</t>
    </rPh>
    <phoneticPr fontId="5"/>
  </si>
  <si>
    <t>代表者フリガナ</t>
    <rPh sb="0" eb="3">
      <t>ダイヒョウシャ</t>
    </rPh>
    <phoneticPr fontId="5"/>
  </si>
  <si>
    <t>郵便番号2（本店）</t>
  </si>
  <si>
    <t>電話番号1（本店）</t>
  </si>
  <si>
    <t>電話番号3（本店）</t>
  </si>
  <si>
    <t>FAX番号1（本店）</t>
  </si>
  <si>
    <t>代表者資格（本店）</t>
    <rPh sb="0" eb="3">
      <t>ダイヒョウシャ</t>
    </rPh>
    <rPh sb="3" eb="5">
      <t>シカク</t>
    </rPh>
    <rPh sb="6" eb="8">
      <t>ホンテン</t>
    </rPh>
    <phoneticPr fontId="5"/>
  </si>
  <si>
    <t>代表者フリガナ（本店）</t>
    <rPh sb="0" eb="3">
      <t>ダイヒョウシャ</t>
    </rPh>
    <rPh sb="8" eb="10">
      <t>ホンテン</t>
    </rPh>
    <phoneticPr fontId="5"/>
  </si>
  <si>
    <t>代表者氏名（本店）</t>
    <rPh sb="0" eb="3">
      <t>ダイヒョウシャ</t>
    </rPh>
    <rPh sb="3" eb="5">
      <t>シメイ</t>
    </rPh>
    <rPh sb="6" eb="8">
      <t>ホンテン</t>
    </rPh>
    <phoneticPr fontId="5"/>
  </si>
  <si>
    <t>職員数（技術）</t>
    <rPh sb="0" eb="3">
      <t>しょくいんすう</t>
    </rPh>
    <rPh sb="4" eb="6">
      <t>ぎじゅつ</t>
    </rPh>
    <phoneticPr fontId="28" type="Hiragana"/>
  </si>
  <si>
    <t>職員数（その他）</t>
    <rPh sb="0" eb="3">
      <t>しょくいんすう</t>
    </rPh>
    <rPh sb="6" eb="7">
      <t>た</t>
    </rPh>
    <phoneticPr fontId="28" type="Hiragana"/>
  </si>
  <si>
    <t>消費税課税</t>
    <rPh sb="0" eb="3">
      <t>しょうひぜい</t>
    </rPh>
    <rPh sb="3" eb="5">
      <t>かぜい</t>
    </rPh>
    <phoneticPr fontId="28" type="Hiragana"/>
  </si>
  <si>
    <t>中小企業</t>
    <rPh sb="0" eb="4">
      <t>ちゅうし</t>
    </rPh>
    <phoneticPr fontId="28" type="Hiragana"/>
  </si>
  <si>
    <t>大企業</t>
    <rPh sb="0" eb="3">
      <t>だいきぎょう</t>
    </rPh>
    <phoneticPr fontId="28" type="Hiragana"/>
  </si>
  <si>
    <t>１位・大コード</t>
    <rPh sb="3" eb="4">
      <t>だい</t>
    </rPh>
    <phoneticPr fontId="28" type="Hiragana"/>
  </si>
  <si>
    <t>１位（平均実績高）</t>
  </si>
  <si>
    <t>１位（技術・資格1）</t>
    <rPh sb="6" eb="8">
      <t>しかく</t>
    </rPh>
    <phoneticPr fontId="28" type="Hiragana"/>
  </si>
  <si>
    <t>１位（技術・資格2）</t>
    <rPh sb="6" eb="8">
      <t>しかく</t>
    </rPh>
    <phoneticPr fontId="28" type="Hiragana"/>
  </si>
  <si>
    <t>３位・大コード</t>
    <rPh sb="3" eb="4">
      <t>だい</t>
    </rPh>
    <phoneticPr fontId="28" type="Hiragana"/>
  </si>
  <si>
    <t>４位・大コード</t>
    <rPh sb="3" eb="4">
      <t>だい</t>
    </rPh>
    <phoneticPr fontId="28" type="Hiragana"/>
  </si>
  <si>
    <t>受注1・元号</t>
    <rPh sb="0" eb="2">
      <t>じゅちゅう</t>
    </rPh>
    <rPh sb="4" eb="6">
      <t>げんごう</t>
    </rPh>
    <phoneticPr fontId="28" type="Hiragana"/>
  </si>
  <si>
    <t>官公需</t>
    <rPh sb="0" eb="3">
      <t>カンコウジュ</t>
    </rPh>
    <phoneticPr fontId="5"/>
  </si>
  <si>
    <t>【工】地域5</t>
    <rPh sb="1" eb="2">
      <t>こう</t>
    </rPh>
    <rPh sb="3" eb="5">
      <t>ちいき</t>
    </rPh>
    <phoneticPr fontId="28" type="Hiragana"/>
  </si>
  <si>
    <t>【工】地域8</t>
    <rPh sb="1" eb="2">
      <t>こう</t>
    </rPh>
    <rPh sb="3" eb="5">
      <t>ちいき</t>
    </rPh>
    <phoneticPr fontId="28" type="Hiragana"/>
  </si>
  <si>
    <t>【工】地域2・審査</t>
    <rPh sb="1" eb="2">
      <t>こう</t>
    </rPh>
    <rPh sb="3" eb="5">
      <t>ちいき</t>
    </rPh>
    <phoneticPr fontId="28" type="Hiragana"/>
  </si>
  <si>
    <t>【工】地域3-1・審査</t>
    <rPh sb="1" eb="2">
      <t>こう</t>
    </rPh>
    <rPh sb="3" eb="5">
      <t>ちいき</t>
    </rPh>
    <phoneticPr fontId="28" type="Hiragana"/>
  </si>
  <si>
    <t>【工】地域3-2・審査</t>
    <rPh sb="1" eb="2">
      <t>こう</t>
    </rPh>
    <rPh sb="3" eb="5">
      <t>ちいき</t>
    </rPh>
    <phoneticPr fontId="28" type="Hiragana"/>
  </si>
  <si>
    <t>【工】地域6・審査</t>
    <rPh sb="1" eb="2">
      <t>こう</t>
    </rPh>
    <rPh sb="3" eb="5">
      <t>ちいき</t>
    </rPh>
    <phoneticPr fontId="28" type="Hiragana"/>
  </si>
  <si>
    <t>【工】地域7・審査</t>
    <rPh sb="1" eb="2">
      <t>こう</t>
    </rPh>
    <rPh sb="3" eb="5">
      <t>ちいき</t>
    </rPh>
    <phoneticPr fontId="28" type="Hiragana"/>
  </si>
  <si>
    <t>【工】地域8・審査</t>
    <rPh sb="1" eb="2">
      <t>こう</t>
    </rPh>
    <rPh sb="3" eb="5">
      <t>ちいき</t>
    </rPh>
    <phoneticPr fontId="28" type="Hiragana"/>
  </si>
  <si>
    <t>業種区分</t>
    <rPh sb="0" eb="2">
      <t>ぎょうしゅ</t>
    </rPh>
    <rPh sb="2" eb="4">
      <t>くぶん</t>
    </rPh>
    <phoneticPr fontId="28" type="Hiragana"/>
  </si>
  <si>
    <t>他業種（工事）</t>
    <rPh sb="0" eb="3">
      <t>たぎ</t>
    </rPh>
    <rPh sb="4" eb="6">
      <t>こうじ</t>
    </rPh>
    <phoneticPr fontId="28" type="Hiragana"/>
  </si>
  <si>
    <t>他業種（コンサル）</t>
    <rPh sb="0" eb="3">
      <t>たぎ</t>
    </rPh>
    <phoneticPr fontId="28" type="Hiragana"/>
  </si>
  <si>
    <t>工事</t>
    <rPh sb="0" eb="2">
      <t>コウジ</t>
    </rPh>
    <phoneticPr fontId="5"/>
  </si>
  <si>
    <t>コンサル</t>
  </si>
  <si>
    <t>他業種</t>
    <rPh sb="0" eb="3">
      <t>タギ</t>
    </rPh>
    <phoneticPr fontId="5"/>
  </si>
  <si>
    <t>記入要領</t>
    <rPh sb="0" eb="4">
      <t>キニュウ</t>
    </rPh>
    <phoneticPr fontId="5"/>
  </si>
  <si>
    <r>
      <t>官公庁が発注したものに限る。なお、</t>
    </r>
    <r>
      <rPr>
        <u/>
        <sz val="10"/>
        <color theme="1"/>
        <rFont val="ＭＳ Ｐゴシック"/>
      </rPr>
      <t>春日市の入札</t>
    </r>
    <r>
      <rPr>
        <sz val="10"/>
        <color theme="1"/>
        <rFont val="ＭＳ Ｐゴシック"/>
      </rPr>
      <t>により受注したものは記載不要。</t>
    </r>
    <rPh sb="0" eb="3">
      <t>カンコウチョウ</t>
    </rPh>
    <rPh sb="4" eb="6">
      <t>ハッチュウ</t>
    </rPh>
    <rPh sb="11" eb="12">
      <t>カギ</t>
    </rPh>
    <rPh sb="17" eb="20">
      <t>カスガシ</t>
    </rPh>
    <rPh sb="21" eb="23">
      <t>ニュウサツ</t>
    </rPh>
    <rPh sb="26" eb="28">
      <t>ジュチュウ</t>
    </rPh>
    <rPh sb="33" eb="37">
      <t>キサイフ</t>
    </rPh>
    <phoneticPr fontId="5"/>
  </si>
  <si>
    <t>様式7</t>
  </si>
  <si>
    <t>業者コード・事業者名</t>
    <rPh sb="0" eb="5">
      <t>ギョウシ</t>
    </rPh>
    <rPh sb="6" eb="9">
      <t>ジギョウシャ</t>
    </rPh>
    <rPh sb="9" eb="10">
      <t>ナ</t>
    </rPh>
    <phoneticPr fontId="5"/>
  </si>
  <si>
    <t>評価点数（１項目当たり２点）</t>
    <rPh sb="0" eb="2">
      <t>ひょうか</t>
    </rPh>
    <rPh sb="2" eb="4">
      <t>てんすう</t>
    </rPh>
    <rPh sb="6" eb="8">
      <t>こうもく</t>
    </rPh>
    <rPh sb="8" eb="9">
      <t>あ</t>
    </rPh>
    <rPh sb="12" eb="13">
      <t>てん</t>
    </rPh>
    <phoneticPr fontId="28" type="Hiragana"/>
  </si>
  <si>
    <t>①福岡県の各県土整備事務所(支所)が発行した「実施団体等認定証」の写し
②様式９(3)（基準日から過去２年以内の活動実績を記載）</t>
    <rPh sb="1" eb="4">
      <t>ふくおかけん</t>
    </rPh>
    <rPh sb="18" eb="20">
      <t>はっこう</t>
    </rPh>
    <rPh sb="23" eb="28">
      <t>じっしだ</t>
    </rPh>
    <rPh sb="28" eb="31">
      <t>にんていしょう</t>
    </rPh>
    <rPh sb="33" eb="34">
      <t>うつ</t>
    </rPh>
    <rPh sb="37" eb="39">
      <t>ようしき</t>
    </rPh>
    <rPh sb="44" eb="47">
      <t>きじゅんび</t>
    </rPh>
    <rPh sb="49" eb="51">
      <t>かこ</t>
    </rPh>
    <rPh sb="52" eb="53">
      <t>ねん</t>
    </rPh>
    <rPh sb="53" eb="55">
      <t>いない</t>
    </rPh>
    <rPh sb="58" eb="60">
      <t>じっせき</t>
    </rPh>
    <phoneticPr fontId="28" type="Hiragana"/>
  </si>
  <si>
    <t>【コ】１位（許可書等）</t>
    <rPh sb="6" eb="10">
      <t>きょかし</t>
    </rPh>
    <phoneticPr fontId="28" type="Hiragana"/>
  </si>
  <si>
    <t>【物】１位（品目）</t>
    <rPh sb="1" eb="2">
      <t>ぶつ</t>
    </rPh>
    <rPh sb="6" eb="8">
      <t>ひんもく</t>
    </rPh>
    <phoneticPr fontId="28" type="Hiragana"/>
  </si>
  <si>
    <t>【物】2位（品目）</t>
    <rPh sb="1" eb="2">
      <t>ぶつ</t>
    </rPh>
    <rPh sb="6" eb="8">
      <t>ひんもく</t>
    </rPh>
    <phoneticPr fontId="28" type="Hiragana"/>
  </si>
  <si>
    <t>【コ】3位（許可書等）</t>
    <rPh sb="6" eb="10">
      <t>きょかし</t>
    </rPh>
    <phoneticPr fontId="28" type="Hiragana"/>
  </si>
  <si>
    <t>【物】3位（品目）</t>
    <rPh sb="1" eb="2">
      <t>ぶつ</t>
    </rPh>
    <rPh sb="6" eb="8">
      <t>ひんもく</t>
    </rPh>
    <phoneticPr fontId="28" type="Hiragana"/>
  </si>
  <si>
    <t>【物】3位（営業許可）</t>
    <rPh sb="1" eb="2">
      <t>ぶつ</t>
    </rPh>
    <rPh sb="6" eb="10">
      <t>えいぎ</t>
    </rPh>
    <phoneticPr fontId="28" type="Hiragana"/>
  </si>
  <si>
    <t>※印刷後、使用印鑑の欄に押印してください。</t>
    <rPh sb="1" eb="4">
      <t>インサツゴ</t>
    </rPh>
    <rPh sb="5" eb="12">
      <t>シヨウインカン</t>
    </rPh>
    <rPh sb="12" eb="14">
      <t>オウイン</t>
    </rPh>
    <phoneticPr fontId="5"/>
  </si>
  <si>
    <t>※そのまま印刷すると業者カードが１ページに収まらない場合は、印刷画面の「拡大縮小の設定」から「シートを１ページに印刷」を選択して印刷してください。</t>
    <rPh sb="5" eb="7">
      <t>インサツ</t>
    </rPh>
    <rPh sb="10" eb="15">
      <t>ギョウシ</t>
    </rPh>
    <rPh sb="21" eb="22">
      <t>オサ</t>
    </rPh>
    <rPh sb="26" eb="28">
      <t>バアイ</t>
    </rPh>
    <rPh sb="32" eb="34">
      <t>ガメン</t>
    </rPh>
    <rPh sb="41" eb="43">
      <t>セッテイ</t>
    </rPh>
    <rPh sb="56" eb="58">
      <t>インサツ</t>
    </rPh>
    <rPh sb="60" eb="62">
      <t>センタク</t>
    </rPh>
    <rPh sb="64" eb="66">
      <t>インサツ</t>
    </rPh>
    <phoneticPr fontId="5"/>
  </si>
</sst>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 "/>
    <numFmt numFmtId="177" formatCode="0000"/>
    <numFmt numFmtId="178" formatCode="#,##0_ "/>
  </numFmts>
  <fonts count="37">
    <font>
      <sz val="11"/>
      <color theme="1"/>
      <name val="ＭＳ Ｐゴシック"/>
      <family val="3"/>
      <scheme val="minor"/>
    </font>
    <font>
      <sz val="11"/>
      <color theme="1"/>
      <name val="ＭＳ Ｐゴシック"/>
      <family val="3"/>
      <scheme val="minor"/>
    </font>
    <font>
      <sz val="11"/>
      <color rgb="FF000000"/>
      <name val="ＭＳ Ｐゴシック"/>
      <family val="3"/>
      <scheme val="minor"/>
    </font>
    <font>
      <sz val="11"/>
      <color auto="1"/>
      <name val="ＭＳ Ｐゴシック"/>
      <family val="3"/>
    </font>
    <font>
      <sz val="11"/>
      <color theme="1"/>
      <name val="游ゴシック"/>
      <family val="3"/>
    </font>
    <font>
      <sz val="6"/>
      <color auto="1"/>
      <name val="ＭＳ Ｐゴシック"/>
      <family val="3"/>
      <scheme val="minor"/>
    </font>
    <font>
      <sz val="10"/>
      <color theme="1"/>
      <name val="ＭＳ Ｐゴシック"/>
      <family val="3"/>
      <scheme val="minor"/>
    </font>
    <font>
      <sz val="10"/>
      <color auto="1"/>
      <name val="ＭＳ Ｐゴシック"/>
      <family val="3"/>
      <scheme val="minor"/>
    </font>
    <font>
      <sz val="8"/>
      <color auto="1"/>
      <name val="ＭＳ Ｐゴシック"/>
      <family val="3"/>
      <scheme val="minor"/>
    </font>
    <font>
      <sz val="12"/>
      <color theme="1"/>
      <name val="ＭＳ Ｐゴシック"/>
      <family val="3"/>
      <scheme val="minor"/>
    </font>
    <font>
      <b/>
      <sz val="10"/>
      <color theme="1"/>
      <name val="ＭＳ Ｐゴシック"/>
      <family val="3"/>
      <scheme val="minor"/>
    </font>
    <font>
      <b/>
      <sz val="11"/>
      <color rgb="FFFF0000"/>
      <name val="ＭＳ Ｐゴシック"/>
      <family val="3"/>
      <scheme val="minor"/>
    </font>
    <font>
      <b/>
      <sz val="11"/>
      <color theme="1"/>
      <name val="ＭＳ Ｐゴシック"/>
      <family val="3"/>
      <scheme val="minor"/>
    </font>
    <font>
      <b/>
      <sz val="18"/>
      <color theme="1"/>
      <name val="ＭＳ Ｐゴシック"/>
      <family val="3"/>
      <scheme val="minor"/>
    </font>
    <font>
      <sz val="8"/>
      <color theme="1"/>
      <name val="ＭＳ Ｐゴシック"/>
      <family val="3"/>
      <scheme val="minor"/>
    </font>
    <font>
      <sz val="9"/>
      <color theme="1"/>
      <name val="ＭＳ Ｐゴシック"/>
      <family val="3"/>
      <scheme val="minor"/>
    </font>
    <font>
      <sz val="6"/>
      <color theme="1"/>
      <name val="ＭＳ Ｐゴシック"/>
      <family val="3"/>
      <scheme val="minor"/>
    </font>
    <font>
      <sz val="10"/>
      <color theme="0" tint="-0.35"/>
      <name val="ＭＳ Ｐゴシック"/>
      <family val="3"/>
      <scheme val="minor"/>
    </font>
    <font>
      <b/>
      <sz val="10"/>
      <color rgb="FFFF0000"/>
      <name val="ＭＳ Ｐゴシック"/>
      <family val="3"/>
      <scheme val="minor"/>
    </font>
    <font>
      <b/>
      <sz val="9"/>
      <color rgb="FFFF0000"/>
      <name val="ＭＳ Ｐゴシック"/>
      <family val="3"/>
      <scheme val="minor"/>
    </font>
    <font>
      <sz val="11"/>
      <color auto="1"/>
      <name val="ＭＳ ゴシック"/>
      <family val="3"/>
    </font>
    <font>
      <b/>
      <sz val="14"/>
      <color theme="1"/>
      <name val="ＭＳ Ｐゴシック"/>
      <family val="3"/>
      <scheme val="minor"/>
    </font>
    <font>
      <b/>
      <sz val="12"/>
      <color theme="1"/>
      <name val="ＭＳ Ｐゴシック"/>
      <family val="3"/>
      <scheme val="minor"/>
    </font>
    <font>
      <sz val="11"/>
      <color auto="1"/>
      <name val="ＭＳ Ｐ明朝"/>
      <family val="1"/>
    </font>
    <font>
      <sz val="16"/>
      <color auto="1"/>
      <name val="ＭＳ Ｐ明朝"/>
      <family val="1"/>
    </font>
    <font>
      <sz val="10"/>
      <color auto="1"/>
      <name val="ＭＳ ゴシック"/>
      <family val="3"/>
    </font>
    <font>
      <sz val="11"/>
      <color rgb="FFFF0000"/>
      <name val="ＭＳ Ｐ明朝"/>
      <family val="1"/>
    </font>
    <font>
      <sz val="11"/>
      <color indexed="10"/>
      <name val="ＭＳ Ｐ明朝"/>
      <family val="1"/>
    </font>
    <font>
      <sz val="6"/>
      <color auto="1"/>
      <name val="游ゴシック"/>
      <family val="3"/>
    </font>
    <font>
      <sz val="11"/>
      <color theme="1"/>
      <name val="ＭＳ ゴシック"/>
      <family val="3"/>
    </font>
    <font>
      <sz val="14"/>
      <color theme="1"/>
      <name val="ＭＳ ゴシック"/>
      <family val="3"/>
    </font>
    <font>
      <sz val="10"/>
      <color theme="1"/>
      <name val="ＭＳ ゴシック"/>
      <family val="3"/>
    </font>
    <font>
      <sz val="8"/>
      <color theme="1"/>
      <name val="ＭＳ ゴシック"/>
      <family val="3"/>
    </font>
    <font>
      <sz val="9"/>
      <color theme="1"/>
      <name val="ＭＳ ゴシック"/>
      <family val="3"/>
    </font>
    <font>
      <sz val="18"/>
      <color auto="1"/>
      <name val="ＭＳ ゴシック"/>
      <family val="3"/>
    </font>
    <font>
      <sz val="8"/>
      <color auto="1"/>
      <name val="ＭＳ ゴシック"/>
      <family val="3"/>
    </font>
    <font>
      <sz val="9"/>
      <color auto="1"/>
      <name val="ＭＳ ゴシック"/>
      <family val="3"/>
    </font>
  </fonts>
  <fills count="7">
    <fill>
      <patternFill patternType="none"/>
    </fill>
    <fill>
      <patternFill patternType="gray125"/>
    </fill>
    <fill>
      <patternFill patternType="solid">
        <fgColor rgb="FF90D7F0"/>
        <bgColor indexed="64"/>
      </patternFill>
    </fill>
    <fill>
      <patternFill patternType="solid">
        <fgColor rgb="FFE9FFFF"/>
        <bgColor indexed="64"/>
      </patternFill>
    </fill>
    <fill>
      <patternFill patternType="solid">
        <fgColor rgb="FFE9FFE9"/>
        <bgColor indexed="64"/>
      </patternFill>
    </fill>
    <fill>
      <patternFill patternType="solid">
        <fgColor theme="0" tint="-5.e-002"/>
        <bgColor indexed="64"/>
      </patternFill>
    </fill>
    <fill>
      <patternFill patternType="solid">
        <fgColor indexed="9"/>
        <bgColor indexed="64"/>
      </patternFill>
    </fill>
  </fills>
  <borders count="136">
    <border>
      <left/>
      <right/>
      <top/>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right/>
      <top/>
      <bottom style="thin">
        <color indexed="64"/>
      </bottom>
      <diagonal/>
    </border>
    <border>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style="hair">
        <color indexed="64"/>
      </left>
      <right/>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diagonal/>
    </border>
    <border>
      <left/>
      <right style="thin">
        <color indexed="64"/>
      </right>
      <top style="thin">
        <color indexed="64"/>
      </top>
      <bottom style="thin">
        <color indexed="64"/>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hair">
        <color indexed="64"/>
      </top>
      <bottom/>
      <diagonal/>
    </border>
    <border>
      <left/>
      <right style="thin">
        <color indexed="64"/>
      </right>
      <top/>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diagonalDown="1">
      <left style="hair">
        <color indexed="64"/>
      </left>
      <right/>
      <top style="hair">
        <color indexed="64"/>
      </top>
      <bottom/>
      <diagonal style="hair">
        <color indexed="64"/>
      </diagonal>
    </border>
    <border diagonalDown="1">
      <left style="hair">
        <color indexed="64"/>
      </left>
      <right/>
      <top/>
      <bottom style="hair">
        <color indexed="64"/>
      </bottom>
      <diagonal style="hair">
        <color indexed="64"/>
      </diagonal>
    </border>
    <border>
      <left style="hair">
        <color indexed="64"/>
      </left>
      <right/>
      <top/>
      <bottom style="thin">
        <color indexed="64"/>
      </bottom>
      <diagonal/>
    </border>
    <border>
      <left/>
      <right style="hair">
        <color indexed="64"/>
      </right>
      <top/>
      <bottom style="thin">
        <color indexed="64"/>
      </bottom>
      <diagonal/>
    </border>
    <border diagonalDown="1">
      <left/>
      <right/>
      <top style="hair">
        <color indexed="64"/>
      </top>
      <bottom/>
      <diagonal style="hair">
        <color indexed="64"/>
      </diagonal>
    </border>
    <border diagonalDown="1">
      <left/>
      <right/>
      <top/>
      <bottom style="hair">
        <color indexed="64"/>
      </bottom>
      <diagonal style="hair">
        <color indexed="64"/>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style="hair">
        <color indexed="64"/>
      </left>
      <right/>
      <top style="thin">
        <color indexed="64"/>
      </top>
      <bottom/>
      <diagonal/>
    </border>
    <border>
      <left/>
      <right/>
      <top style="hair">
        <color auto="1"/>
      </top>
      <bottom style="hair">
        <color auto="1"/>
      </bottom>
      <diagonal/>
    </border>
    <border>
      <left/>
      <right style="thin">
        <color indexed="64"/>
      </right>
      <top/>
      <bottom style="thin">
        <color indexed="64"/>
      </bottom>
      <diagonal/>
    </border>
    <border diagonalDown="1">
      <left/>
      <right/>
      <top style="thin">
        <color indexed="64"/>
      </top>
      <bottom/>
      <diagonal style="hair">
        <color indexed="64"/>
      </diagonal>
    </border>
    <border diagonalDown="1">
      <left/>
      <right/>
      <top/>
      <bottom/>
      <diagonal style="hair">
        <color indexed="64"/>
      </diagonal>
    </border>
    <border>
      <left style="hair">
        <color auto="1"/>
      </left>
      <right/>
      <top style="thin">
        <color auto="1"/>
      </top>
      <bottom style="hair">
        <color auto="1"/>
      </bottom>
      <diagonal/>
    </border>
    <border>
      <left/>
      <right style="hair">
        <color auto="1"/>
      </right>
      <top style="hair">
        <color auto="1"/>
      </top>
      <bottom style="hair">
        <color auto="1"/>
      </bottom>
      <diagonal/>
    </border>
    <border diagonalDown="1">
      <left/>
      <right style="hair">
        <color indexed="64"/>
      </right>
      <top style="hair">
        <color indexed="64"/>
      </top>
      <bottom/>
      <diagonal style="hair">
        <color indexed="64"/>
      </diagonal>
    </border>
    <border diagonalDown="1">
      <left/>
      <right style="hair">
        <color indexed="64"/>
      </right>
      <top/>
      <bottom style="hair">
        <color indexed="64"/>
      </bottom>
      <diagonal style="hair">
        <color indexed="64"/>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double">
        <color indexed="64"/>
      </left>
      <right/>
      <top style="double">
        <color indexed="64"/>
      </top>
      <bottom/>
      <diagonal/>
    </border>
    <border>
      <left style="double">
        <color indexed="64"/>
      </left>
      <right/>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style="double">
        <color indexed="64"/>
      </bottom>
      <diagonal/>
    </border>
    <border>
      <left/>
      <right/>
      <top style="double">
        <color indexed="64"/>
      </top>
      <bottom/>
      <diagonal/>
    </border>
    <border>
      <left/>
      <right/>
      <top style="hair">
        <color indexed="64"/>
      </top>
      <bottom style="double">
        <color indexed="64"/>
      </bottom>
      <diagonal/>
    </border>
    <border>
      <left/>
      <right style="double">
        <color indexed="64"/>
      </right>
      <top style="double">
        <color indexed="64"/>
      </top>
      <bottom/>
      <diagonal/>
    </border>
    <border>
      <left/>
      <right style="double">
        <color indexed="64"/>
      </right>
      <top/>
      <bottom style="thin">
        <color indexed="64"/>
      </bottom>
      <diagonal/>
    </border>
    <border>
      <left/>
      <right style="double">
        <color indexed="64"/>
      </right>
      <top style="thin">
        <color indexed="64"/>
      </top>
      <bottom style="hair">
        <color indexed="64"/>
      </bottom>
      <diagonal/>
    </border>
    <border>
      <left/>
      <right style="double">
        <color indexed="64"/>
      </right>
      <top style="hair">
        <color indexed="64"/>
      </top>
      <bottom style="double">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diagonalDown="1">
      <left/>
      <right style="thin">
        <color indexed="64"/>
      </right>
      <top style="thin">
        <color indexed="64"/>
      </top>
      <bottom/>
      <diagonal style="hair">
        <color indexed="64"/>
      </diagonal>
    </border>
    <border diagonalDown="1">
      <left/>
      <right style="thin">
        <color indexed="64"/>
      </right>
      <top/>
      <bottom/>
      <diagonal style="hair">
        <color indexed="64"/>
      </diagonal>
    </border>
    <border diagonalDown="1">
      <left/>
      <right style="thin">
        <color indexed="64"/>
      </right>
      <top/>
      <bottom style="hair">
        <color indexed="64"/>
      </bottom>
      <diagonal style="hair">
        <color indexed="64"/>
      </diagonal>
    </border>
    <border>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medium">
        <color indexed="64"/>
      </bottom>
      <diagonal/>
    </border>
    <border>
      <left style="thin">
        <color indexed="64"/>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medium">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bottom style="medium">
        <color indexed="64"/>
      </bottom>
      <diagonal/>
    </border>
  </borders>
  <cellStyleXfs count="10">
    <xf numFmtId="0" fontId="0" fillId="0" borderId="0">
      <alignment vertical="center"/>
    </xf>
    <xf numFmtId="0" fontId="1" fillId="0" borderId="0">
      <alignment vertical="center"/>
    </xf>
    <xf numFmtId="0" fontId="2" fillId="0" borderId="0"/>
    <xf numFmtId="0" fontId="3" fillId="0" borderId="0"/>
    <xf numFmtId="0" fontId="3" fillId="0" borderId="0"/>
    <xf numFmtId="0" fontId="3" fillId="0" borderId="0"/>
    <xf numFmtId="0" fontId="4" fillId="0" borderId="0">
      <alignment vertical="center"/>
    </xf>
    <xf numFmtId="0" fontId="4" fillId="0" borderId="0">
      <alignment vertical="center"/>
    </xf>
    <xf numFmtId="0" fontId="4" fillId="0" borderId="0">
      <alignment vertical="center"/>
    </xf>
    <xf numFmtId="38" fontId="1" fillId="0" borderId="0" applyFont="0" applyFill="0" applyBorder="0" applyAlignment="0" applyProtection="0">
      <alignment vertical="center"/>
    </xf>
  </cellStyleXfs>
  <cellXfs count="629">
    <xf numFmtId="0" fontId="0" fillId="0" borderId="0" xfId="0">
      <alignment vertical="center"/>
    </xf>
    <xf numFmtId="0" fontId="6" fillId="0" borderId="0" xfId="0" applyFont="1">
      <alignment vertical="center"/>
    </xf>
    <xf numFmtId="0" fontId="0" fillId="0" borderId="0" xfId="0" applyProtection="1">
      <alignment vertical="center"/>
      <protection locked="0"/>
    </xf>
    <xf numFmtId="0" fontId="6" fillId="0" borderId="0" xfId="0" applyFont="1" applyFill="1" applyBorder="1" applyAlignment="1">
      <alignment horizontal="center"/>
    </xf>
    <xf numFmtId="0" fontId="0" fillId="0" borderId="0" xfId="0" applyBorder="1" applyAlignment="1">
      <alignment vertical="center"/>
    </xf>
    <xf numFmtId="0" fontId="6" fillId="2" borderId="1" xfId="0" applyFont="1" applyFill="1" applyBorder="1" applyAlignment="1">
      <alignment horizontal="distributed" vertical="center" indent="3"/>
    </xf>
    <xf numFmtId="0" fontId="6" fillId="0" borderId="2" xfId="0" applyFont="1" applyBorder="1" applyAlignment="1" applyProtection="1">
      <alignment horizontal="right" vertical="center"/>
    </xf>
    <xf numFmtId="0" fontId="7" fillId="2" borderId="3" xfId="0" applyFont="1" applyFill="1" applyBorder="1" applyAlignment="1">
      <alignment horizontal="center" vertical="center" textRotation="255" wrapText="1"/>
    </xf>
    <xf numFmtId="0" fontId="7" fillId="2" borderId="4" xfId="0" applyFont="1" applyFill="1" applyBorder="1" applyAlignment="1">
      <alignment horizontal="center" vertical="center" textRotation="255" wrapText="1"/>
    </xf>
    <xf numFmtId="0" fontId="7" fillId="2" borderId="5" xfId="0" applyFont="1" applyFill="1" applyBorder="1" applyAlignment="1">
      <alignment horizontal="center" vertical="center" textRotation="255" wrapText="1"/>
    </xf>
    <xf numFmtId="0" fontId="7" fillId="3" borderId="6" xfId="0" applyFont="1" applyFill="1" applyBorder="1" applyAlignment="1">
      <alignment horizontal="center" vertical="center" textRotation="255" wrapText="1"/>
    </xf>
    <xf numFmtId="0" fontId="7" fillId="3" borderId="4" xfId="0" applyFont="1" applyFill="1" applyBorder="1" applyAlignment="1">
      <alignment horizontal="center" vertical="center" textRotation="255" wrapText="1"/>
    </xf>
    <xf numFmtId="0" fontId="8" fillId="3" borderId="4" xfId="0" applyFont="1" applyFill="1" applyBorder="1" applyAlignment="1">
      <alignment vertical="top" textRotation="255" wrapText="1"/>
    </xf>
    <xf numFmtId="0" fontId="8" fillId="3" borderId="7" xfId="0" applyFont="1" applyFill="1" applyBorder="1" applyAlignment="1">
      <alignment vertical="top" textRotation="255" wrapText="1"/>
    </xf>
    <xf numFmtId="0" fontId="6" fillId="2" borderId="3"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xf>
    <xf numFmtId="176" fontId="9" fillId="0" borderId="12" xfId="0" applyNumberFormat="1" applyFont="1" applyBorder="1" applyAlignment="1" applyProtection="1">
      <alignment horizontal="right" vertical="center"/>
      <protection locked="0"/>
    </xf>
    <xf numFmtId="176" fontId="9" fillId="0" borderId="13" xfId="0" applyNumberFormat="1" applyFont="1" applyBorder="1" applyAlignment="1" applyProtection="1">
      <alignment horizontal="right" vertical="center"/>
      <protection locked="0"/>
    </xf>
    <xf numFmtId="0" fontId="6" fillId="0" borderId="2" xfId="0" applyFont="1" applyBorder="1" applyAlignment="1" applyProtection="1">
      <alignment horizontal="center" vertical="center"/>
      <protection locked="0"/>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Border="1" applyAlignment="1"/>
    <xf numFmtId="0" fontId="10" fillId="0" borderId="0" xfId="0" applyFont="1" applyBorder="1" applyAlignment="1">
      <alignment horizontal="center"/>
    </xf>
    <xf numFmtId="0" fontId="0" fillId="4" borderId="16" xfId="0" applyFill="1" applyBorder="1" applyAlignment="1">
      <alignment horizontal="center" vertical="center"/>
    </xf>
    <xf numFmtId="0" fontId="0" fillId="4" borderId="16" xfId="0" applyFill="1" applyBorder="1" applyAlignment="1">
      <alignment horizontal="center" vertical="center" shrinkToFit="1"/>
    </xf>
    <xf numFmtId="0" fontId="6" fillId="0" borderId="0" xfId="0" applyFont="1" applyFill="1" applyBorder="1">
      <alignment vertical="center"/>
    </xf>
    <xf numFmtId="0" fontId="6" fillId="0" borderId="0" xfId="0" applyFont="1" applyBorder="1" applyAlignment="1" applyProtection="1">
      <alignment horizontal="right" vertical="center"/>
    </xf>
    <xf numFmtId="0" fontId="7" fillId="2" borderId="17" xfId="0" applyFont="1" applyFill="1" applyBorder="1" applyAlignment="1">
      <alignment horizontal="center" vertical="center" textRotation="255" wrapText="1"/>
    </xf>
    <xf numFmtId="0" fontId="7" fillId="2" borderId="18" xfId="0" applyFont="1" applyFill="1" applyBorder="1" applyAlignment="1">
      <alignment horizontal="center" vertical="center" textRotation="255" wrapText="1"/>
    </xf>
    <xf numFmtId="0" fontId="7" fillId="2" borderId="19" xfId="0" applyFont="1" applyFill="1" applyBorder="1" applyAlignment="1">
      <alignment horizontal="center" vertical="center" textRotation="255" wrapText="1"/>
    </xf>
    <xf numFmtId="0" fontId="7" fillId="3" borderId="20" xfId="0" applyFont="1" applyFill="1" applyBorder="1" applyAlignment="1">
      <alignment horizontal="center" vertical="center" textRotation="255" wrapText="1"/>
    </xf>
    <xf numFmtId="0" fontId="7" fillId="3" borderId="18" xfId="0" applyFont="1" applyFill="1" applyBorder="1" applyAlignment="1">
      <alignment horizontal="center" vertical="center" textRotation="255" wrapText="1"/>
    </xf>
    <xf numFmtId="0" fontId="8" fillId="3" borderId="18" xfId="0" applyFont="1" applyFill="1" applyBorder="1" applyAlignment="1">
      <alignment vertical="top" textRotation="255" wrapText="1"/>
    </xf>
    <xf numFmtId="0" fontId="8" fillId="3" borderId="21" xfId="0" applyFont="1" applyFill="1" applyBorder="1" applyAlignment="1">
      <alignment vertical="top" textRotation="255" wrapText="1"/>
    </xf>
    <xf numFmtId="0" fontId="6" fillId="2" borderId="17"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0" fontId="6" fillId="2" borderId="0" xfId="0" applyFont="1" applyFill="1" applyAlignment="1">
      <alignment horizontal="center" vertical="center"/>
    </xf>
    <xf numFmtId="0" fontId="6" fillId="2" borderId="15"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2" borderId="24" xfId="0" applyFont="1" applyFill="1" applyBorder="1" applyAlignment="1">
      <alignment horizontal="center" vertical="center" wrapText="1"/>
    </xf>
    <xf numFmtId="0" fontId="6" fillId="2" borderId="25" xfId="0" applyFont="1" applyFill="1" applyBorder="1" applyAlignment="1">
      <alignment horizontal="center" vertical="center"/>
    </xf>
    <xf numFmtId="176" fontId="9" fillId="0" borderId="25" xfId="0" applyNumberFormat="1" applyFont="1" applyBorder="1" applyAlignment="1" applyProtection="1">
      <alignment horizontal="right" vertical="center"/>
      <protection locked="0"/>
    </xf>
    <xf numFmtId="176" fontId="9" fillId="0" borderId="26" xfId="0" applyNumberFormat="1" applyFont="1" applyBorder="1" applyAlignment="1" applyProtection="1">
      <alignment horizontal="right" vertical="center"/>
      <protection locked="0"/>
    </xf>
    <xf numFmtId="0" fontId="6" fillId="0" borderId="0" xfId="0" applyFont="1" applyBorder="1" applyAlignment="1" applyProtection="1">
      <alignment horizontal="center" vertical="center"/>
      <protection locked="0"/>
    </xf>
    <xf numFmtId="0" fontId="6" fillId="0" borderId="26" xfId="0" applyFont="1" applyFill="1" applyBorder="1" applyAlignment="1">
      <alignment horizontal="center" vertical="center"/>
    </xf>
    <xf numFmtId="0" fontId="6" fillId="0" borderId="27" xfId="0" applyFont="1" applyFill="1" applyBorder="1" applyAlignment="1">
      <alignment horizontal="center" vertical="center"/>
    </xf>
    <xf numFmtId="0" fontId="0" fillId="4" borderId="28" xfId="0" applyFill="1" applyBorder="1" applyAlignment="1">
      <alignment horizontal="center" vertical="center"/>
    </xf>
    <xf numFmtId="0" fontId="0" fillId="4" borderId="28" xfId="0" applyFill="1" applyBorder="1" applyAlignment="1">
      <alignment horizontal="center" vertical="center" shrinkToFit="1"/>
    </xf>
    <xf numFmtId="0" fontId="6" fillId="0" borderId="22"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0" xfId="0" applyFont="1" applyBorder="1" applyAlignment="1">
      <alignment horizontal="left" vertical="center"/>
    </xf>
    <xf numFmtId="0" fontId="7" fillId="3" borderId="20" xfId="0" applyFont="1" applyFill="1" applyBorder="1" applyAlignment="1">
      <alignment horizontal="center" vertical="center" textRotation="255"/>
    </xf>
    <xf numFmtId="0" fontId="7" fillId="3" borderId="18" xfId="0" applyFont="1" applyFill="1" applyBorder="1" applyAlignment="1">
      <alignment horizontal="center" vertical="center" textRotation="255"/>
    </xf>
    <xf numFmtId="0" fontId="7" fillId="3" borderId="21" xfId="0" applyFont="1" applyFill="1" applyBorder="1" applyAlignment="1">
      <alignment horizontal="center" vertical="center" textRotation="255"/>
    </xf>
    <xf numFmtId="0" fontId="9" fillId="0" borderId="0" xfId="0" applyFont="1" applyBorder="1" applyAlignment="1" applyProtection="1">
      <alignment horizontal="center" vertical="center"/>
      <protection locked="0"/>
    </xf>
    <xf numFmtId="0" fontId="6" fillId="2" borderId="29" xfId="0" applyFont="1" applyFill="1" applyBorder="1" applyAlignment="1">
      <alignment horizontal="center" vertical="center"/>
    </xf>
    <xf numFmtId="177" fontId="9" fillId="0" borderId="30" xfId="0" applyNumberFormat="1" applyFont="1" applyBorder="1" applyAlignment="1" applyProtection="1">
      <alignment horizontal="center" vertical="center"/>
      <protection locked="0"/>
    </xf>
    <xf numFmtId="177" fontId="6" fillId="0" borderId="0" xfId="0" applyNumberFormat="1" applyFont="1" applyAlignment="1" applyProtection="1">
      <alignment horizontal="center" vertical="center"/>
      <protection locked="0"/>
    </xf>
    <xf numFmtId="0" fontId="6" fillId="0" borderId="15" xfId="0" applyFont="1" applyBorder="1">
      <alignment vertical="center"/>
    </xf>
    <xf numFmtId="0" fontId="6" fillId="0" borderId="0"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6" fillId="2" borderId="33" xfId="0" applyFont="1" applyFill="1" applyBorder="1" applyAlignment="1">
      <alignment horizontal="center" vertical="center"/>
    </xf>
    <xf numFmtId="177" fontId="9" fillId="0" borderId="25" xfId="0" applyNumberFormat="1" applyFont="1" applyBorder="1" applyAlignment="1" applyProtection="1">
      <alignment horizontal="center" vertical="center"/>
      <protection locked="0"/>
    </xf>
    <xf numFmtId="0" fontId="6" fillId="0" borderId="26" xfId="0" applyFont="1" applyFill="1" applyBorder="1" applyAlignment="1">
      <alignment vertical="center"/>
    </xf>
    <xf numFmtId="0" fontId="6" fillId="0" borderId="27" xfId="0" applyFont="1" applyFill="1" applyBorder="1" applyAlignment="1">
      <alignment vertical="center"/>
    </xf>
    <xf numFmtId="0" fontId="6" fillId="0" borderId="0" xfId="0" applyFont="1" applyBorder="1" applyAlignment="1">
      <alignment vertical="center" shrinkToFit="1"/>
    </xf>
    <xf numFmtId="49" fontId="9" fillId="0" borderId="15" xfId="0" applyNumberFormat="1" applyFont="1" applyBorder="1" applyAlignment="1" applyProtection="1">
      <alignment horizontal="center" vertical="center" shrinkToFit="1"/>
      <protection locked="0"/>
    </xf>
    <xf numFmtId="0" fontId="6" fillId="0" borderId="24" xfId="0" applyFont="1" applyBorder="1" applyAlignment="1">
      <alignment horizontal="center" vertical="center"/>
    </xf>
    <xf numFmtId="49" fontId="9" fillId="0" borderId="0" xfId="0" applyNumberFormat="1" applyFont="1" applyBorder="1" applyAlignment="1" applyProtection="1">
      <alignment horizontal="center" vertical="center" shrinkToFit="1"/>
      <protection locked="0"/>
    </xf>
    <xf numFmtId="177" fontId="9" fillId="0" borderId="34" xfId="0" applyNumberFormat="1" applyFont="1" applyBorder="1" applyAlignment="1" applyProtection="1">
      <alignment horizontal="center" vertical="center"/>
      <protection locked="0"/>
    </xf>
    <xf numFmtId="177" fontId="6" fillId="0" borderId="35" xfId="0" applyNumberFormat="1" applyFont="1" applyBorder="1" applyAlignment="1" applyProtection="1">
      <alignment horizontal="center" vertical="center"/>
      <protection locked="0"/>
    </xf>
    <xf numFmtId="0" fontId="6" fillId="2" borderId="36" xfId="0" applyFont="1" applyFill="1" applyBorder="1" applyAlignment="1">
      <alignment horizontal="center" vertical="center" wrapText="1"/>
    </xf>
    <xf numFmtId="0" fontId="6" fillId="2" borderId="35" xfId="0" applyFont="1" applyFill="1" applyBorder="1" applyAlignment="1">
      <alignment horizontal="center" vertical="center" wrapText="1"/>
    </xf>
    <xf numFmtId="0" fontId="6" fillId="2" borderId="37" xfId="0" applyFont="1" applyFill="1" applyBorder="1" applyAlignment="1">
      <alignment horizontal="center" vertical="center" wrapText="1"/>
    </xf>
    <xf numFmtId="0" fontId="6" fillId="2" borderId="30" xfId="0" applyFont="1" applyFill="1" applyBorder="1" applyAlignment="1">
      <alignment horizontal="center" vertical="center"/>
    </xf>
    <xf numFmtId="0" fontId="6" fillId="5" borderId="30" xfId="0" applyFont="1" applyFill="1" applyBorder="1" applyAlignment="1">
      <alignment horizontal="left" vertical="center" wrapText="1"/>
    </xf>
    <xf numFmtId="0" fontId="6" fillId="5" borderId="38" xfId="0" applyFont="1" applyFill="1" applyBorder="1" applyAlignment="1">
      <alignment horizontal="left" vertical="center" wrapText="1"/>
    </xf>
    <xf numFmtId="0" fontId="6" fillId="5" borderId="31" xfId="0" applyFont="1" applyFill="1" applyBorder="1" applyAlignment="1">
      <alignment horizontal="left" vertical="center" wrapText="1"/>
    </xf>
    <xf numFmtId="0" fontId="6" fillId="2" borderId="39" xfId="0" applyFont="1" applyFill="1" applyBorder="1" applyAlignment="1">
      <alignment horizontal="center" vertical="center"/>
    </xf>
    <xf numFmtId="178" fontId="9" fillId="0" borderId="40" xfId="0" applyNumberFormat="1" applyFont="1" applyBorder="1" applyAlignment="1" applyProtection="1">
      <alignment horizontal="center" vertical="center" shrinkToFit="1"/>
      <protection locked="0"/>
    </xf>
    <xf numFmtId="178" fontId="9" fillId="0" borderId="31" xfId="0" applyNumberFormat="1" applyFont="1" applyBorder="1" applyAlignment="1" applyProtection="1">
      <alignment horizontal="center" vertical="center" shrinkToFit="1"/>
      <protection locked="0"/>
    </xf>
    <xf numFmtId="178" fontId="9" fillId="0" borderId="32" xfId="0" applyNumberFormat="1" applyFont="1" applyBorder="1" applyAlignment="1" applyProtection="1">
      <alignment horizontal="center" vertical="center" shrinkToFit="1"/>
      <protection locked="0"/>
    </xf>
    <xf numFmtId="0" fontId="0" fillId="4" borderId="41" xfId="0" applyFill="1" applyBorder="1" applyAlignment="1">
      <alignment horizontal="center" vertical="center"/>
    </xf>
    <xf numFmtId="0" fontId="0" fillId="4" borderId="41" xfId="0" applyFill="1" applyBorder="1" applyAlignment="1">
      <alignment horizontal="center" vertical="center" shrinkToFit="1"/>
    </xf>
    <xf numFmtId="0" fontId="6" fillId="5" borderId="25" xfId="0" applyFont="1" applyFill="1" applyBorder="1" applyAlignment="1">
      <alignment horizontal="left" vertical="center" wrapText="1"/>
    </xf>
    <xf numFmtId="0" fontId="6" fillId="5" borderId="42" xfId="0" applyFont="1" applyFill="1" applyBorder="1" applyAlignment="1">
      <alignment horizontal="left" vertical="center" wrapText="1"/>
    </xf>
    <xf numFmtId="0" fontId="6" fillId="5" borderId="0" xfId="0" applyFont="1" applyFill="1" applyAlignment="1">
      <alignment horizontal="left" vertical="center" wrapText="1"/>
    </xf>
    <xf numFmtId="178" fontId="9" fillId="0" borderId="26" xfId="0" applyNumberFormat="1" applyFont="1" applyBorder="1" applyAlignment="1" applyProtection="1">
      <alignment horizontal="center" vertical="center" shrinkToFit="1"/>
      <protection locked="0"/>
    </xf>
    <xf numFmtId="178" fontId="9" fillId="0" borderId="0" xfId="0" applyNumberFormat="1" applyFont="1" applyBorder="1" applyAlignment="1" applyProtection="1">
      <alignment horizontal="center" vertical="center" shrinkToFit="1"/>
      <protection locked="0"/>
    </xf>
    <xf numFmtId="178" fontId="9" fillId="0" borderId="24" xfId="0" applyNumberFormat="1" applyFont="1" applyBorder="1" applyAlignment="1" applyProtection="1">
      <alignment horizontal="center" vertical="center" shrinkToFit="1"/>
      <protection locked="0"/>
    </xf>
    <xf numFmtId="0" fontId="6" fillId="0" borderId="35" xfId="0" applyFont="1" applyBorder="1" applyAlignment="1">
      <alignment horizontal="left" vertical="center"/>
    </xf>
    <xf numFmtId="0" fontId="6" fillId="0" borderId="37" xfId="0" applyFont="1" applyBorder="1" applyAlignment="1">
      <alignment horizontal="left" vertical="center"/>
    </xf>
    <xf numFmtId="0" fontId="0" fillId="4" borderId="43" xfId="0" applyFill="1" applyBorder="1" applyAlignment="1">
      <alignment horizontal="center" vertical="center"/>
    </xf>
    <xf numFmtId="0" fontId="0" fillId="0" borderId="44" xfId="0" applyBorder="1" applyAlignment="1">
      <alignment horizontal="center" vertical="center" shrinkToFit="1"/>
    </xf>
    <xf numFmtId="49" fontId="6" fillId="0" borderId="0" xfId="0" applyNumberFormat="1" applyFont="1" applyBorder="1" applyAlignment="1" applyProtection="1">
      <alignment horizontal="left" vertical="center"/>
      <protection locked="0"/>
    </xf>
    <xf numFmtId="49" fontId="6" fillId="0" borderId="0" xfId="0" applyNumberFormat="1" applyFont="1" applyBorder="1" applyAlignment="1" applyProtection="1">
      <alignment vertical="center" wrapText="1"/>
      <protection locked="0"/>
    </xf>
    <xf numFmtId="49" fontId="6" fillId="0" borderId="24" xfId="0" applyNumberFormat="1" applyFont="1" applyBorder="1" applyAlignment="1" applyProtection="1">
      <alignment vertical="center" wrapText="1"/>
      <protection locked="0"/>
    </xf>
    <xf numFmtId="49" fontId="6" fillId="0" borderId="27" xfId="0" applyNumberFormat="1" applyFont="1" applyBorder="1" applyAlignment="1" applyProtection="1">
      <alignment horizontal="left" vertical="center" shrinkToFit="1"/>
      <protection locked="0"/>
    </xf>
    <xf numFmtId="0" fontId="6" fillId="0" borderId="18" xfId="0" applyFont="1" applyBorder="1" applyAlignment="1">
      <alignment horizontal="left" vertical="center"/>
    </xf>
    <xf numFmtId="0" fontId="6" fillId="0" borderId="19" xfId="0" applyFont="1" applyBorder="1" applyAlignment="1">
      <alignment horizontal="left" vertical="center"/>
    </xf>
    <xf numFmtId="0" fontId="0" fillId="0" borderId="45" xfId="0" applyBorder="1" applyAlignment="1">
      <alignment horizontal="center" vertical="center" shrinkToFit="1"/>
    </xf>
    <xf numFmtId="0" fontId="6" fillId="0" borderId="15" xfId="0" applyFont="1" applyBorder="1" applyAlignment="1">
      <alignment horizontal="center" vertical="center"/>
    </xf>
    <xf numFmtId="0" fontId="6" fillId="0" borderId="25" xfId="0" applyFont="1" applyBorder="1" applyAlignment="1">
      <alignment horizontal="center" vertical="center"/>
    </xf>
    <xf numFmtId="0" fontId="11" fillId="0" borderId="0" xfId="0" applyFont="1">
      <alignment vertical="center"/>
    </xf>
    <xf numFmtId="0" fontId="2" fillId="0" borderId="0" xfId="0" applyFont="1">
      <alignment vertical="center"/>
    </xf>
    <xf numFmtId="0" fontId="12" fillId="0" borderId="0" xfId="0" applyFont="1">
      <alignment vertical="center"/>
    </xf>
    <xf numFmtId="178" fontId="9" fillId="0" borderId="46" xfId="0" applyNumberFormat="1" applyFont="1" applyBorder="1" applyAlignment="1" applyProtection="1">
      <alignment horizontal="center" vertical="center" shrinkToFit="1"/>
      <protection locked="0"/>
    </xf>
    <xf numFmtId="178" fontId="9" fillId="0" borderId="35" xfId="0" applyNumberFormat="1" applyFont="1" applyBorder="1" applyAlignment="1" applyProtection="1">
      <alignment horizontal="center" vertical="center" shrinkToFit="1"/>
      <protection locked="0"/>
    </xf>
    <xf numFmtId="178" fontId="9" fillId="0" borderId="37" xfId="0" applyNumberFormat="1" applyFont="1" applyBorder="1" applyAlignment="1" applyProtection="1">
      <alignment horizontal="center" vertical="center" shrinkToFit="1"/>
      <protection locked="0"/>
    </xf>
    <xf numFmtId="0" fontId="6" fillId="2" borderId="34" xfId="0" applyFont="1" applyFill="1" applyBorder="1" applyAlignment="1">
      <alignment horizontal="center" vertical="center"/>
    </xf>
    <xf numFmtId="0" fontId="6" fillId="0" borderId="47" xfId="0" applyFont="1" applyBorder="1" applyAlignment="1">
      <alignment vertical="center" shrinkToFit="1"/>
    </xf>
    <xf numFmtId="49" fontId="9" fillId="0" borderId="26" xfId="0" applyNumberFormat="1" applyFont="1" applyBorder="1" applyAlignment="1" applyProtection="1">
      <alignment horizontal="center" vertical="center" shrinkToFit="1"/>
      <protection locked="0"/>
    </xf>
    <xf numFmtId="0" fontId="6" fillId="0" borderId="40" xfId="0" applyFont="1" applyBorder="1" applyAlignment="1" applyProtection="1">
      <alignment horizontal="center" vertical="center"/>
      <protection locked="0"/>
    </xf>
    <xf numFmtId="0" fontId="6" fillId="0" borderId="32" xfId="0" applyFont="1" applyBorder="1" applyAlignment="1" applyProtection="1">
      <alignment horizontal="center" vertical="center"/>
      <protection locked="0"/>
    </xf>
    <xf numFmtId="0" fontId="6" fillId="2" borderId="40" xfId="0" applyFont="1" applyFill="1" applyBorder="1" applyAlignment="1">
      <alignment horizontal="center" vertical="center"/>
    </xf>
    <xf numFmtId="0" fontId="6" fillId="0" borderId="18" xfId="0"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13" fillId="0" borderId="0" xfId="0" applyFont="1" applyBorder="1" applyAlignment="1">
      <alignment horizontal="center" vertical="center"/>
    </xf>
    <xf numFmtId="0" fontId="6" fillId="2" borderId="48" xfId="0" applyFont="1" applyFill="1" applyBorder="1" applyAlignment="1">
      <alignment horizontal="distributed" vertical="center" indent="5"/>
    </xf>
    <xf numFmtId="0" fontId="9" fillId="0" borderId="9" xfId="0" applyFont="1" applyBorder="1" applyAlignment="1" applyProtection="1">
      <alignment horizontal="center" vertical="center"/>
      <protection locked="0"/>
    </xf>
    <xf numFmtId="0" fontId="6" fillId="2" borderId="49" xfId="0" applyFont="1" applyFill="1" applyBorder="1" applyAlignment="1">
      <alignment horizontal="center" vertical="center"/>
    </xf>
    <xf numFmtId="0" fontId="6" fillId="5" borderId="34" xfId="0" applyFont="1" applyFill="1" applyBorder="1" applyAlignment="1">
      <alignment horizontal="left" vertical="center" wrapText="1"/>
    </xf>
    <xf numFmtId="0" fontId="6" fillId="5" borderId="50" xfId="0" applyFont="1" applyFill="1" applyBorder="1" applyAlignment="1">
      <alignment horizontal="left" vertical="center" wrapText="1"/>
    </xf>
    <xf numFmtId="0" fontId="6" fillId="5" borderId="35" xfId="0" applyFont="1" applyFill="1" applyBorder="1" applyAlignment="1">
      <alignment horizontal="left" vertical="center" wrapText="1"/>
    </xf>
    <xf numFmtId="0" fontId="6" fillId="0" borderId="26"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2" borderId="26" xfId="0" applyFont="1" applyFill="1" applyBorder="1" applyAlignment="1">
      <alignment horizontal="center" vertical="center"/>
    </xf>
    <xf numFmtId="0" fontId="6" fillId="2" borderId="33" xfId="0" applyFont="1" applyFill="1" applyBorder="1" applyAlignment="1">
      <alignment horizontal="distributed" vertical="center" indent="5"/>
    </xf>
    <xf numFmtId="0" fontId="9" fillId="0" borderId="23" xfId="0" applyFont="1" applyBorder="1" applyAlignment="1" applyProtection="1">
      <alignment horizontal="center" vertical="center"/>
      <protection locked="0"/>
    </xf>
    <xf numFmtId="0" fontId="6" fillId="0" borderId="38"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26" xfId="0" applyFont="1" applyBorder="1" applyAlignment="1">
      <alignment horizontal="left" vertical="center"/>
    </xf>
    <xf numFmtId="0" fontId="6" fillId="0" borderId="24" xfId="0" applyFont="1" applyBorder="1" applyAlignment="1">
      <alignment horizontal="left" vertical="center"/>
    </xf>
    <xf numFmtId="0" fontId="6" fillId="0" borderId="50"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0" borderId="26" xfId="0" applyNumberFormat="1" applyFont="1" applyBorder="1" applyAlignment="1" applyProtection="1">
      <alignment horizontal="center" vertical="center"/>
      <protection locked="0"/>
    </xf>
    <xf numFmtId="0" fontId="6" fillId="0" borderId="0" xfId="0" applyFont="1" applyBorder="1" applyAlignment="1">
      <alignment vertical="center"/>
    </xf>
    <xf numFmtId="0" fontId="6" fillId="0" borderId="24" xfId="0" applyFont="1" applyBorder="1" applyAlignment="1">
      <alignment vertical="center"/>
    </xf>
    <xf numFmtId="0" fontId="9" fillId="5" borderId="40" xfId="0" applyFont="1" applyFill="1" applyBorder="1" applyAlignment="1">
      <alignment horizontal="center" vertical="center" shrinkToFit="1"/>
    </xf>
    <xf numFmtId="0" fontId="9" fillId="5" borderId="31" xfId="0" applyFont="1" applyFill="1" applyBorder="1" applyAlignment="1">
      <alignment horizontal="center" vertical="center" shrinkToFit="1"/>
    </xf>
    <xf numFmtId="0" fontId="9" fillId="5" borderId="32" xfId="0" applyFont="1" applyFill="1" applyBorder="1" applyAlignment="1">
      <alignment horizontal="center" vertical="center" shrinkToFit="1"/>
    </xf>
    <xf numFmtId="0" fontId="9" fillId="5" borderId="26" xfId="0" applyFont="1" applyFill="1" applyBorder="1" applyAlignment="1">
      <alignment horizontal="center" vertical="center" shrinkToFit="1"/>
    </xf>
    <xf numFmtId="0" fontId="9" fillId="5" borderId="0" xfId="0" applyFont="1" applyFill="1" applyBorder="1" applyAlignment="1">
      <alignment horizontal="center" vertical="center" shrinkToFit="1"/>
    </xf>
    <xf numFmtId="0" fontId="9" fillId="5" borderId="24" xfId="0" applyFont="1" applyFill="1" applyBorder="1" applyAlignment="1">
      <alignment horizontal="center" vertical="center" shrinkToFit="1"/>
    </xf>
    <xf numFmtId="49" fontId="6" fillId="0" borderId="36" xfId="0" applyNumberFormat="1" applyFont="1" applyBorder="1" applyAlignment="1" applyProtection="1">
      <alignment horizontal="center" vertical="center"/>
      <protection locked="0"/>
    </xf>
    <xf numFmtId="49" fontId="6" fillId="0" borderId="35" xfId="0" applyNumberFormat="1" applyFont="1" applyBorder="1" applyAlignment="1" applyProtection="1">
      <alignment vertical="center" wrapText="1"/>
      <protection locked="0"/>
    </xf>
    <xf numFmtId="49" fontId="6" fillId="0" borderId="37" xfId="0" applyNumberFormat="1" applyFont="1" applyBorder="1" applyAlignment="1" applyProtection="1">
      <alignment vertical="center" wrapText="1"/>
      <protection locked="0"/>
    </xf>
    <xf numFmtId="49" fontId="6" fillId="0" borderId="46" xfId="0" applyNumberFormat="1" applyFont="1" applyBorder="1" applyAlignment="1" applyProtection="1">
      <alignment horizontal="center" vertical="center"/>
      <protection locked="0"/>
    </xf>
    <xf numFmtId="0" fontId="6" fillId="2" borderId="30" xfId="0" applyFont="1" applyFill="1" applyBorder="1" applyAlignment="1">
      <alignment horizontal="center" vertical="center" wrapText="1" shrinkToFit="1"/>
    </xf>
    <xf numFmtId="49" fontId="9" fillId="0" borderId="30" xfId="0" applyNumberFormat="1" applyFont="1" applyBorder="1" applyAlignment="1" applyProtection="1">
      <alignment horizontal="center" vertical="center" shrinkToFit="1"/>
      <protection locked="0"/>
    </xf>
    <xf numFmtId="0" fontId="7" fillId="2" borderId="30" xfId="0" applyFont="1" applyFill="1" applyBorder="1" applyAlignment="1">
      <alignment horizontal="center" vertical="center"/>
    </xf>
    <xf numFmtId="0" fontId="6" fillId="0" borderId="51" xfId="0" applyFont="1" applyFill="1" applyBorder="1" applyAlignment="1" applyProtection="1">
      <alignment horizontal="center" vertical="center" shrinkToFit="1"/>
    </xf>
    <xf numFmtId="0" fontId="6" fillId="0" borderId="52" xfId="0" applyFont="1" applyFill="1" applyBorder="1" applyAlignment="1" applyProtection="1">
      <alignment horizontal="center" vertical="center" shrinkToFit="1"/>
    </xf>
    <xf numFmtId="0" fontId="6" fillId="3" borderId="30" xfId="0" applyFont="1" applyFill="1" applyBorder="1" applyAlignment="1">
      <alignment horizontal="center" vertical="center"/>
    </xf>
    <xf numFmtId="49" fontId="9" fillId="0" borderId="40" xfId="0" applyNumberFormat="1" applyFont="1" applyBorder="1" applyAlignment="1" applyProtection="1">
      <alignment horizontal="center" vertical="center" shrinkToFit="1"/>
      <protection locked="0"/>
    </xf>
    <xf numFmtId="0" fontId="14" fillId="3" borderId="40" xfId="0" applyFont="1" applyFill="1" applyBorder="1" applyAlignment="1">
      <alignment horizontal="center" vertical="center" wrapText="1" shrinkToFit="1"/>
    </xf>
    <xf numFmtId="0" fontId="14" fillId="3" borderId="53" xfId="0" applyFont="1" applyFill="1" applyBorder="1" applyAlignment="1">
      <alignment horizontal="center" vertical="center" shrinkToFit="1"/>
    </xf>
    <xf numFmtId="0" fontId="9" fillId="5" borderId="46" xfId="0" applyFont="1" applyFill="1" applyBorder="1" applyAlignment="1">
      <alignment horizontal="center" vertical="center" shrinkToFit="1"/>
    </xf>
    <xf numFmtId="0" fontId="9" fillId="5" borderId="35" xfId="0" applyFont="1" applyFill="1" applyBorder="1" applyAlignment="1">
      <alignment horizontal="center" vertical="center" shrinkToFit="1"/>
    </xf>
    <xf numFmtId="0" fontId="9" fillId="5" borderId="37" xfId="0" applyFont="1" applyFill="1" applyBorder="1" applyAlignment="1">
      <alignment horizontal="center" vertical="center" shrinkToFit="1"/>
    </xf>
    <xf numFmtId="0" fontId="6" fillId="0" borderId="46" xfId="0" applyFont="1" applyBorder="1" applyAlignment="1">
      <alignment horizontal="left" vertical="center"/>
    </xf>
    <xf numFmtId="0" fontId="6" fillId="2" borderId="46" xfId="0" applyFont="1" applyFill="1" applyBorder="1" applyAlignment="1">
      <alignment horizontal="center" vertical="center"/>
    </xf>
    <xf numFmtId="0" fontId="6" fillId="0" borderId="35" xfId="0" applyFont="1" applyBorder="1" applyAlignment="1">
      <alignment vertical="center"/>
    </xf>
    <xf numFmtId="0" fontId="6" fillId="0" borderId="37" xfId="0" applyFont="1" applyBorder="1" applyAlignment="1">
      <alignment vertical="center"/>
    </xf>
    <xf numFmtId="0" fontId="6" fillId="0" borderId="46" xfId="0" applyFont="1" applyFill="1" applyBorder="1" applyAlignment="1">
      <alignment vertical="center"/>
    </xf>
    <xf numFmtId="0" fontId="6" fillId="0" borderId="54" xfId="0" applyFont="1" applyFill="1" applyBorder="1" applyAlignment="1">
      <alignment vertical="center"/>
    </xf>
    <xf numFmtId="0" fontId="6" fillId="2" borderId="25" xfId="0" applyFont="1" applyFill="1" applyBorder="1" applyAlignment="1">
      <alignment horizontal="center" vertical="center" wrapText="1" shrinkToFit="1"/>
    </xf>
    <xf numFmtId="49" fontId="9" fillId="0" borderId="25" xfId="0" applyNumberFormat="1" applyFont="1" applyBorder="1" applyAlignment="1" applyProtection="1">
      <alignment horizontal="center" vertical="center" shrinkToFit="1"/>
      <protection locked="0"/>
    </xf>
    <xf numFmtId="0" fontId="7" fillId="2" borderId="25" xfId="0" applyFont="1" applyFill="1" applyBorder="1" applyAlignment="1">
      <alignment horizontal="center" vertical="center"/>
    </xf>
    <xf numFmtId="0" fontId="6" fillId="0" borderId="55" xfId="0" applyFont="1" applyFill="1" applyBorder="1" applyAlignment="1" applyProtection="1">
      <alignment horizontal="center" vertical="center" shrinkToFit="1"/>
    </xf>
    <xf numFmtId="0" fontId="6" fillId="0" borderId="56" xfId="0" applyFont="1" applyFill="1" applyBorder="1" applyAlignment="1" applyProtection="1">
      <alignment horizontal="center" vertical="center" shrinkToFit="1"/>
    </xf>
    <xf numFmtId="0" fontId="6" fillId="3" borderId="25" xfId="0" applyFont="1" applyFill="1" applyBorder="1" applyAlignment="1">
      <alignment horizontal="center" vertical="center"/>
    </xf>
    <xf numFmtId="0" fontId="14" fillId="3" borderId="26" xfId="0" applyFont="1" applyFill="1" applyBorder="1" applyAlignment="1">
      <alignment horizontal="center" vertical="center" shrinkToFit="1"/>
    </xf>
    <xf numFmtId="0" fontId="14" fillId="3" borderId="27" xfId="0" applyFont="1" applyFill="1" applyBorder="1" applyAlignment="1">
      <alignment horizontal="center" vertical="center" shrinkToFit="1"/>
    </xf>
    <xf numFmtId="178" fontId="9" fillId="0" borderId="40" xfId="9" applyNumberFormat="1" applyFont="1" applyBorder="1" applyAlignment="1" applyProtection="1">
      <alignment horizontal="right" vertical="center" shrinkToFit="1"/>
      <protection locked="0"/>
    </xf>
    <xf numFmtId="178" fontId="9" fillId="0" borderId="31" xfId="9" applyNumberFormat="1" applyFont="1" applyBorder="1" applyAlignment="1" applyProtection="1">
      <alignment horizontal="right" vertical="center" shrinkToFit="1"/>
      <protection locked="0"/>
    </xf>
    <xf numFmtId="178" fontId="9" fillId="0" borderId="32" xfId="9" applyNumberFormat="1" applyFont="1" applyBorder="1" applyAlignment="1" applyProtection="1">
      <alignment horizontal="right" vertical="center" shrinkToFit="1"/>
      <protection locked="0"/>
    </xf>
    <xf numFmtId="0" fontId="6" fillId="0" borderId="53" xfId="0" applyFont="1" applyFill="1" applyBorder="1" applyAlignment="1" applyProtection="1">
      <alignment horizontal="center" vertical="center" shrinkToFit="1"/>
      <protection locked="0"/>
    </xf>
    <xf numFmtId="0" fontId="6" fillId="2" borderId="57" xfId="0" applyFont="1" applyFill="1" applyBorder="1" applyAlignment="1">
      <alignment horizontal="distributed" vertical="center" indent="5"/>
    </xf>
    <xf numFmtId="0" fontId="9" fillId="0" borderId="58" xfId="0" applyFont="1" applyBorder="1" applyAlignment="1" applyProtection="1">
      <alignment horizontal="center" vertical="center"/>
      <protection locked="0"/>
    </xf>
    <xf numFmtId="178" fontId="9" fillId="0" borderId="26" xfId="9" applyNumberFormat="1" applyFont="1" applyBorder="1" applyAlignment="1" applyProtection="1">
      <alignment horizontal="right" vertical="center" shrinkToFit="1"/>
      <protection locked="0"/>
    </xf>
    <xf numFmtId="178" fontId="9" fillId="0" borderId="0" xfId="9" applyNumberFormat="1" applyFont="1" applyBorder="1" applyAlignment="1" applyProtection="1">
      <alignment horizontal="right" vertical="center" shrinkToFit="1"/>
      <protection locked="0"/>
    </xf>
    <xf numFmtId="178" fontId="9" fillId="0" borderId="24" xfId="9" applyNumberFormat="1" applyFont="1" applyBorder="1" applyAlignment="1" applyProtection="1">
      <alignment horizontal="right" vertical="center" shrinkToFit="1"/>
      <protection locked="0"/>
    </xf>
    <xf numFmtId="0" fontId="6" fillId="0" borderId="27" xfId="0" applyFont="1" applyFill="1" applyBorder="1" applyAlignment="1" applyProtection="1">
      <alignment horizontal="center" vertical="center" shrinkToFit="1"/>
      <protection locked="0"/>
    </xf>
    <xf numFmtId="0" fontId="6" fillId="2" borderId="48" xfId="0" applyFont="1" applyFill="1" applyBorder="1" applyAlignment="1">
      <alignment horizontal="distributed" vertical="center" indent="1"/>
    </xf>
    <xf numFmtId="0" fontId="6" fillId="0" borderId="14" xfId="0" applyFont="1" applyBorder="1">
      <alignment vertical="center"/>
    </xf>
    <xf numFmtId="0" fontId="6" fillId="2" borderId="33" xfId="0" applyFont="1" applyFill="1" applyBorder="1" applyAlignment="1">
      <alignment horizontal="distributed" vertical="center" indent="1"/>
    </xf>
    <xf numFmtId="0" fontId="6" fillId="2" borderId="34" xfId="0" applyFont="1" applyFill="1" applyBorder="1" applyAlignment="1">
      <alignment horizontal="center" vertical="center" wrapText="1" shrinkToFit="1"/>
    </xf>
    <xf numFmtId="0" fontId="14" fillId="3" borderId="46" xfId="0" applyFont="1" applyFill="1" applyBorder="1" applyAlignment="1">
      <alignment horizontal="center" vertical="center" shrinkToFit="1"/>
    </xf>
    <xf numFmtId="0" fontId="14" fillId="3" borderId="54" xfId="0" applyFont="1" applyFill="1" applyBorder="1" applyAlignment="1">
      <alignment horizontal="center" vertical="center" shrinkToFit="1"/>
    </xf>
    <xf numFmtId="0" fontId="6" fillId="0" borderId="59" xfId="0" applyFont="1" applyBorder="1" applyAlignment="1" applyProtection="1">
      <alignment horizontal="left" vertical="center" shrinkToFit="1"/>
      <protection locked="0"/>
    </xf>
    <xf numFmtId="0" fontId="6" fillId="0" borderId="60" xfId="0" applyFont="1" applyBorder="1" applyAlignment="1" applyProtection="1">
      <alignment horizontal="left" vertical="center" shrinkToFit="1"/>
      <protection locked="0"/>
    </xf>
    <xf numFmtId="0" fontId="9" fillId="0" borderId="40" xfId="0" applyFont="1" applyBorder="1" applyAlignment="1" applyProtection="1">
      <alignment horizontal="left" vertical="center" shrinkToFit="1"/>
      <protection locked="0"/>
    </xf>
    <xf numFmtId="0" fontId="9" fillId="0" borderId="53" xfId="0" applyFont="1" applyBorder="1" applyAlignment="1" applyProtection="1">
      <alignment horizontal="left" vertical="center" shrinkToFit="1"/>
      <protection locked="0"/>
    </xf>
    <xf numFmtId="0" fontId="6" fillId="2" borderId="61" xfId="0" applyFont="1" applyFill="1" applyBorder="1" applyAlignment="1">
      <alignment horizontal="center" vertical="center" shrinkToFit="1"/>
    </xf>
    <xf numFmtId="0" fontId="6" fillId="2" borderId="32" xfId="0" applyFont="1" applyFill="1" applyBorder="1" applyAlignment="1">
      <alignment horizontal="center" vertical="center" shrinkToFit="1"/>
    </xf>
    <xf numFmtId="178" fontId="9" fillId="0" borderId="30" xfId="9" applyNumberFormat="1" applyFont="1" applyBorder="1" applyAlignment="1" applyProtection="1">
      <alignment vertical="center" shrinkToFit="1"/>
      <protection locked="0"/>
    </xf>
    <xf numFmtId="178" fontId="9" fillId="0" borderId="38" xfId="9" applyNumberFormat="1" applyFont="1" applyBorder="1" applyAlignment="1" applyProtection="1">
      <alignment vertical="center" shrinkToFit="1"/>
      <protection locked="0"/>
    </xf>
    <xf numFmtId="178" fontId="9" fillId="0" borderId="0" xfId="9" applyNumberFormat="1" applyFont="1" applyAlignment="1" applyProtection="1">
      <alignment horizontal="right" vertical="center" shrinkToFit="1"/>
      <protection locked="0"/>
    </xf>
    <xf numFmtId="0" fontId="6" fillId="0" borderId="27" xfId="0" applyFont="1" applyBorder="1">
      <alignment vertical="center"/>
    </xf>
    <xf numFmtId="0" fontId="6" fillId="0" borderId="62" xfId="0" applyFont="1" applyBorder="1" applyAlignment="1" applyProtection="1">
      <alignment horizontal="left" vertical="center" shrinkToFit="1"/>
      <protection locked="0"/>
    </xf>
    <xf numFmtId="0" fontId="9" fillId="0" borderId="26" xfId="0" applyFont="1" applyBorder="1" applyAlignment="1" applyProtection="1">
      <alignment horizontal="left" vertical="center" shrinkToFit="1"/>
      <protection locked="0"/>
    </xf>
    <xf numFmtId="0" fontId="9" fillId="0" borderId="27" xfId="0" applyFont="1" applyBorder="1" applyAlignment="1" applyProtection="1">
      <alignment horizontal="left" vertical="center" shrinkToFit="1"/>
      <protection locked="0"/>
    </xf>
    <xf numFmtId="0" fontId="6" fillId="2" borderId="15" xfId="0" applyFont="1" applyFill="1" applyBorder="1" applyAlignment="1">
      <alignment horizontal="center" vertical="center" shrinkToFit="1"/>
    </xf>
    <xf numFmtId="0" fontId="6" fillId="2" borderId="24" xfId="0" applyFont="1" applyFill="1" applyBorder="1" applyAlignment="1">
      <alignment horizontal="center" vertical="center" shrinkToFit="1"/>
    </xf>
    <xf numFmtId="178" fontId="9" fillId="0" borderId="25" xfId="9" applyNumberFormat="1" applyFont="1" applyBorder="1" applyAlignment="1" applyProtection="1">
      <alignment vertical="center" shrinkToFit="1"/>
      <protection locked="0"/>
    </xf>
    <xf numFmtId="178" fontId="9" fillId="0" borderId="42" xfId="9" applyNumberFormat="1" applyFont="1" applyBorder="1" applyAlignment="1" applyProtection="1">
      <alignment vertical="center" shrinkToFit="1"/>
      <protection locked="0"/>
    </xf>
    <xf numFmtId="0" fontId="6" fillId="2" borderId="57" xfId="0" applyFont="1" applyFill="1" applyBorder="1" applyAlignment="1">
      <alignment horizontal="distributed" vertical="center" indent="1"/>
    </xf>
    <xf numFmtId="0" fontId="6" fillId="0" borderId="63" xfId="0" applyFont="1" applyBorder="1" applyAlignment="1">
      <alignment horizontal="center" vertical="center"/>
    </xf>
    <xf numFmtId="0" fontId="15" fillId="0" borderId="25" xfId="0" applyFont="1" applyBorder="1" applyAlignment="1">
      <alignment horizontal="center" vertical="center"/>
    </xf>
    <xf numFmtId="176" fontId="6" fillId="2" borderId="48" xfId="0" applyNumberFormat="1" applyFont="1" applyFill="1" applyBorder="1" applyAlignment="1">
      <alignment horizontal="center" vertical="center"/>
    </xf>
    <xf numFmtId="0" fontId="15" fillId="0" borderId="34" xfId="0" applyFont="1" applyBorder="1" applyAlignment="1">
      <alignment horizontal="center" vertical="center"/>
    </xf>
    <xf numFmtId="0" fontId="6" fillId="0" borderId="46" xfId="0" applyFont="1" applyBorder="1" applyAlignment="1">
      <alignment horizontal="center" vertical="center"/>
    </xf>
    <xf numFmtId="0" fontId="6" fillId="0" borderId="35" xfId="0" applyFont="1" applyBorder="1" applyAlignment="1">
      <alignment horizontal="center" vertical="center"/>
    </xf>
    <xf numFmtId="0" fontId="6" fillId="0" borderId="54" xfId="0" applyFont="1" applyFill="1" applyBorder="1" applyAlignment="1" applyProtection="1">
      <alignment horizontal="center" vertical="center" shrinkToFit="1"/>
      <protection locked="0"/>
    </xf>
    <xf numFmtId="176" fontId="6" fillId="2" borderId="33" xfId="0" applyNumberFormat="1" applyFont="1" applyFill="1" applyBorder="1" applyAlignment="1">
      <alignment horizontal="center" vertical="center"/>
    </xf>
    <xf numFmtId="0" fontId="6" fillId="0" borderId="42" xfId="0" applyFont="1" applyFill="1" applyBorder="1" applyAlignment="1">
      <alignment horizontal="center" vertical="center"/>
    </xf>
    <xf numFmtId="0" fontId="6" fillId="3" borderId="34" xfId="0" applyFont="1" applyFill="1" applyBorder="1" applyAlignment="1">
      <alignment horizontal="center" vertical="center"/>
    </xf>
    <xf numFmtId="49" fontId="9" fillId="0" borderId="46" xfId="0" applyNumberFormat="1" applyFont="1" applyBorder="1" applyAlignment="1" applyProtection="1">
      <alignment horizontal="center" vertical="center" shrinkToFit="1"/>
      <protection locked="0"/>
    </xf>
    <xf numFmtId="0" fontId="6" fillId="0" borderId="64" xfId="0" applyFont="1" applyFill="1" applyBorder="1" applyAlignment="1">
      <alignment horizontal="center" vertical="center"/>
    </xf>
    <xf numFmtId="0" fontId="6" fillId="0" borderId="65" xfId="0" applyFont="1" applyFill="1" applyBorder="1" applyAlignment="1">
      <alignment horizontal="center" vertical="center"/>
    </xf>
    <xf numFmtId="0" fontId="6" fillId="0" borderId="56" xfId="0" applyFont="1" applyFill="1" applyBorder="1" applyAlignment="1">
      <alignment horizontal="center" vertical="center"/>
    </xf>
    <xf numFmtId="0" fontId="6" fillId="0" borderId="53" xfId="0" applyFont="1" applyBorder="1" applyAlignment="1">
      <alignment horizontal="center" vertical="center"/>
    </xf>
    <xf numFmtId="49" fontId="9" fillId="0" borderId="32" xfId="0" applyNumberFormat="1" applyFont="1" applyBorder="1" applyAlignment="1" applyProtection="1">
      <alignment horizontal="center" vertical="center" shrinkToFit="1"/>
      <protection locked="0"/>
    </xf>
    <xf numFmtId="49" fontId="9" fillId="0" borderId="24" xfId="0" applyNumberFormat="1" applyFont="1" applyBorder="1" applyAlignment="1" applyProtection="1">
      <alignment horizontal="center" vertical="center" shrinkToFit="1"/>
      <protection locked="0"/>
    </xf>
    <xf numFmtId="0" fontId="6" fillId="2" borderId="36" xfId="0" applyFont="1" applyFill="1" applyBorder="1" applyAlignment="1">
      <alignment horizontal="center" vertical="center" shrinkToFit="1"/>
    </xf>
    <xf numFmtId="0" fontId="6" fillId="2" borderId="37" xfId="0" applyFont="1" applyFill="1" applyBorder="1" applyAlignment="1">
      <alignment horizontal="center" vertical="center" shrinkToFit="1"/>
    </xf>
    <xf numFmtId="178" fontId="9" fillId="0" borderId="34" xfId="9" applyNumberFormat="1" applyFont="1" applyBorder="1" applyAlignment="1" applyProtection="1">
      <alignment vertical="center" shrinkToFit="1"/>
      <protection locked="0"/>
    </xf>
    <xf numFmtId="178" fontId="9" fillId="0" borderId="50" xfId="9" applyNumberFormat="1" applyFont="1" applyBorder="1" applyAlignment="1" applyProtection="1">
      <alignment vertical="center" shrinkToFit="1"/>
      <protection locked="0"/>
    </xf>
    <xf numFmtId="0" fontId="6" fillId="2" borderId="61" xfId="0" applyFont="1" applyFill="1" applyBorder="1" applyAlignment="1">
      <alignment horizontal="center" vertical="center" wrapText="1"/>
    </xf>
    <xf numFmtId="0" fontId="6" fillId="2" borderId="32" xfId="0" applyFont="1" applyFill="1" applyBorder="1" applyAlignment="1">
      <alignment horizontal="center" vertical="center"/>
    </xf>
    <xf numFmtId="178" fontId="9" fillId="0" borderId="0" xfId="0" applyNumberFormat="1" applyFont="1" applyAlignment="1" applyProtection="1">
      <alignment horizontal="center" vertical="center" shrinkToFit="1"/>
      <protection locked="0"/>
    </xf>
    <xf numFmtId="0" fontId="6" fillId="2" borderId="15" xfId="0" applyFont="1" applyFill="1" applyBorder="1" applyAlignment="1">
      <alignment horizontal="center" vertical="center"/>
    </xf>
    <xf numFmtId="0" fontId="6" fillId="2" borderId="24" xfId="0" applyFont="1" applyFill="1" applyBorder="1" applyAlignment="1">
      <alignment horizontal="center" vertical="center"/>
    </xf>
    <xf numFmtId="176" fontId="6" fillId="2" borderId="57" xfId="0" applyNumberFormat="1" applyFont="1" applyFill="1" applyBorder="1" applyAlignment="1">
      <alignment horizontal="center" vertical="center"/>
    </xf>
    <xf numFmtId="0" fontId="0" fillId="0" borderId="2" xfId="0" applyFill="1" applyBorder="1" applyAlignment="1">
      <alignment vertical="center"/>
    </xf>
    <xf numFmtId="0" fontId="0" fillId="0" borderId="14" xfId="0" applyBorder="1" applyAlignment="1">
      <alignment vertical="center"/>
    </xf>
    <xf numFmtId="0" fontId="0" fillId="0" borderId="27" xfId="0" applyBorder="1" applyAlignment="1">
      <alignment vertical="center"/>
    </xf>
    <xf numFmtId="0" fontId="6" fillId="2" borderId="36" xfId="0" applyFont="1" applyFill="1" applyBorder="1" applyAlignment="1">
      <alignment horizontal="center" vertical="center"/>
    </xf>
    <xf numFmtId="0" fontId="6" fillId="2" borderId="37" xfId="0" applyFont="1" applyFill="1" applyBorder="1" applyAlignment="1">
      <alignment horizontal="center" vertical="center"/>
    </xf>
    <xf numFmtId="0" fontId="6" fillId="0" borderId="54" xfId="0" applyFont="1" applyBorder="1" applyAlignment="1">
      <alignment horizontal="center" vertical="center"/>
    </xf>
    <xf numFmtId="0" fontId="6" fillId="2" borderId="61" xfId="0" applyFont="1" applyFill="1" applyBorder="1" applyAlignment="1">
      <alignment horizontal="center" vertical="center" wrapText="1" shrinkToFit="1"/>
    </xf>
    <xf numFmtId="0" fontId="6" fillId="2" borderId="32" xfId="0" applyFont="1" applyFill="1" applyBorder="1" applyAlignment="1">
      <alignment horizontal="center" vertical="center" wrapText="1" shrinkToFit="1"/>
    </xf>
    <xf numFmtId="0" fontId="9" fillId="5" borderId="30" xfId="0" applyFont="1" applyFill="1" applyBorder="1" applyAlignment="1" applyProtection="1">
      <alignment horizontal="center" vertical="center" shrinkToFit="1"/>
    </xf>
    <xf numFmtId="0" fontId="9" fillId="5" borderId="38" xfId="0" applyFont="1" applyFill="1" applyBorder="1" applyAlignment="1" applyProtection="1">
      <alignment horizontal="center" vertical="center" shrinkToFit="1"/>
    </xf>
    <xf numFmtId="0" fontId="9" fillId="0" borderId="0" xfId="0" applyFont="1" applyFill="1" applyAlignment="1" applyProtection="1">
      <alignment horizontal="center" vertical="center" shrinkToFit="1"/>
    </xf>
    <xf numFmtId="0" fontId="0" fillId="0" borderId="47" xfId="0" applyFill="1" applyBorder="1" applyAlignment="1">
      <alignment vertical="center"/>
    </xf>
    <xf numFmtId="0" fontId="0" fillId="0" borderId="63" xfId="0" applyBorder="1" applyAlignment="1">
      <alignment vertical="center"/>
    </xf>
    <xf numFmtId="0" fontId="6" fillId="2" borderId="15" xfId="0" applyFont="1" applyFill="1" applyBorder="1" applyAlignment="1">
      <alignment horizontal="center" vertical="center" wrapText="1" shrinkToFit="1"/>
    </xf>
    <xf numFmtId="0" fontId="6" fillId="2" borderId="24" xfId="0" applyFont="1" applyFill="1" applyBorder="1" applyAlignment="1">
      <alignment horizontal="center" vertical="center" wrapText="1" shrinkToFit="1"/>
    </xf>
    <xf numFmtId="0" fontId="9" fillId="5" borderId="25" xfId="0" applyFont="1" applyFill="1" applyBorder="1" applyAlignment="1" applyProtection="1">
      <alignment horizontal="center" vertical="center" shrinkToFit="1"/>
    </xf>
    <xf numFmtId="0" fontId="9" fillId="5" borderId="42" xfId="0" applyFont="1" applyFill="1" applyBorder="1" applyAlignment="1" applyProtection="1">
      <alignment horizontal="center" vertical="center" shrinkToFit="1"/>
    </xf>
    <xf numFmtId="0" fontId="6" fillId="2" borderId="48" xfId="0" applyFont="1" applyFill="1" applyBorder="1" applyAlignment="1">
      <alignment horizontal="distributed" vertical="center" indent="3"/>
    </xf>
    <xf numFmtId="0" fontId="9" fillId="0" borderId="6" xfId="0" applyFont="1" applyBorder="1" applyAlignment="1" applyProtection="1">
      <alignment horizontal="center" vertical="center"/>
      <protection locked="0"/>
    </xf>
    <xf numFmtId="0" fontId="6" fillId="0" borderId="66" xfId="0" applyFont="1" applyBorder="1" applyAlignment="1" applyProtection="1">
      <alignment horizontal="left" vertical="center" shrinkToFit="1"/>
      <protection locked="0"/>
    </xf>
    <xf numFmtId="0" fontId="6" fillId="0" borderId="67" xfId="0" applyFont="1" applyBorder="1" applyAlignment="1" applyProtection="1">
      <alignment horizontal="left" vertical="center" shrinkToFit="1"/>
      <protection locked="0"/>
    </xf>
    <xf numFmtId="49" fontId="9" fillId="0" borderId="34" xfId="0" applyNumberFormat="1" applyFont="1" applyBorder="1" applyAlignment="1" applyProtection="1">
      <alignment horizontal="center" vertical="center" shrinkToFit="1"/>
      <protection locked="0"/>
    </xf>
    <xf numFmtId="0" fontId="6" fillId="0" borderId="68" xfId="0" applyFont="1" applyFill="1" applyBorder="1" applyAlignment="1" applyProtection="1">
      <alignment horizontal="center" vertical="center" shrinkToFit="1"/>
    </xf>
    <xf numFmtId="0" fontId="6" fillId="0" borderId="69" xfId="0" applyFont="1" applyFill="1" applyBorder="1" applyAlignment="1" applyProtection="1">
      <alignment horizontal="center" vertical="center" shrinkToFit="1"/>
    </xf>
    <xf numFmtId="0" fontId="9" fillId="0" borderId="46" xfId="0" applyFont="1" applyBorder="1" applyAlignment="1" applyProtection="1">
      <alignment horizontal="left" vertical="center" shrinkToFit="1"/>
      <protection locked="0"/>
    </xf>
    <xf numFmtId="0" fontId="9" fillId="0" borderId="54" xfId="0" applyFont="1" applyBorder="1" applyAlignment="1" applyProtection="1">
      <alignment horizontal="left" vertical="center" shrinkToFit="1"/>
      <protection locked="0"/>
    </xf>
    <xf numFmtId="0" fontId="14" fillId="2" borderId="29" xfId="0" applyFont="1" applyFill="1" applyBorder="1" applyAlignment="1">
      <alignment horizontal="center" vertical="center" shrinkToFit="1"/>
    </xf>
    <xf numFmtId="0" fontId="6" fillId="2" borderId="30" xfId="0" applyFont="1" applyFill="1" applyBorder="1" applyAlignment="1">
      <alignment horizontal="center" vertical="center" shrinkToFit="1"/>
    </xf>
    <xf numFmtId="176" fontId="9" fillId="5" borderId="30" xfId="0" applyNumberFormat="1" applyFont="1" applyFill="1" applyBorder="1" applyAlignment="1" applyProtection="1">
      <alignment horizontal="center" vertical="center" shrinkToFit="1"/>
    </xf>
    <xf numFmtId="176" fontId="9" fillId="5" borderId="38" xfId="0" applyNumberFormat="1" applyFont="1" applyFill="1" applyBorder="1" applyAlignment="1" applyProtection="1">
      <alignment horizontal="center" vertical="center" shrinkToFit="1"/>
    </xf>
    <xf numFmtId="176" fontId="9" fillId="5" borderId="0" xfId="0" applyNumberFormat="1" applyFont="1" applyFill="1" applyAlignment="1" applyProtection="1">
      <alignment horizontal="center" vertical="center" shrinkToFit="1"/>
    </xf>
    <xf numFmtId="0" fontId="6" fillId="2" borderId="33" xfId="0" applyFont="1" applyFill="1" applyBorder="1" applyAlignment="1">
      <alignment horizontal="distributed" vertical="center" indent="3"/>
    </xf>
    <xf numFmtId="0" fontId="9" fillId="0" borderId="20" xfId="0" applyFont="1" applyBorder="1" applyAlignment="1" applyProtection="1">
      <alignment horizontal="center" vertical="center"/>
      <protection locked="0"/>
    </xf>
    <xf numFmtId="0" fontId="16" fillId="2" borderId="39"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0" xfId="0" applyFont="1" applyFill="1" applyBorder="1" applyAlignment="1">
      <alignment horizontal="center" vertical="center"/>
    </xf>
    <xf numFmtId="0" fontId="16" fillId="3" borderId="22" xfId="0" applyFont="1" applyFill="1" applyBorder="1" applyAlignment="1">
      <alignment horizontal="center" vertical="center" wrapText="1"/>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0" fontId="14" fillId="2" borderId="33" xfId="0" applyFont="1" applyFill="1" applyBorder="1" applyAlignment="1">
      <alignment horizontal="center" vertical="center" shrinkToFit="1"/>
    </xf>
    <xf numFmtId="0" fontId="6" fillId="2" borderId="34" xfId="0" applyFont="1" applyFill="1" applyBorder="1" applyAlignment="1">
      <alignment horizontal="center" vertical="center" shrinkToFit="1"/>
    </xf>
    <xf numFmtId="176" fontId="9" fillId="5" borderId="34" xfId="0" applyNumberFormat="1" applyFont="1" applyFill="1" applyBorder="1" applyAlignment="1" applyProtection="1">
      <alignment horizontal="center" vertical="center" shrinkToFit="1"/>
    </xf>
    <xf numFmtId="176" fontId="9" fillId="5" borderId="50" xfId="0" applyNumberFormat="1" applyFont="1" applyFill="1" applyBorder="1" applyAlignment="1" applyProtection="1">
      <alignment horizontal="center" vertical="center" shrinkToFit="1"/>
    </xf>
    <xf numFmtId="0" fontId="6" fillId="2" borderId="25" xfId="0" applyFont="1" applyFill="1" applyBorder="1" applyAlignment="1">
      <alignment horizontal="center" vertical="center" shrinkToFit="1"/>
    </xf>
    <xf numFmtId="178" fontId="9" fillId="5" borderId="25" xfId="0" applyNumberFormat="1" applyFont="1" applyFill="1" applyBorder="1" applyAlignment="1" applyProtection="1">
      <alignment horizontal="center" vertical="center" shrinkToFit="1"/>
    </xf>
    <xf numFmtId="178" fontId="9" fillId="5" borderId="42" xfId="0" applyNumberFormat="1" applyFont="1" applyFill="1" applyBorder="1" applyAlignment="1" applyProtection="1">
      <alignment horizontal="center" vertical="center" shrinkToFit="1"/>
    </xf>
    <xf numFmtId="178" fontId="9" fillId="5" borderId="0" xfId="0" applyNumberFormat="1" applyFont="1" applyFill="1" applyAlignment="1" applyProtection="1">
      <alignment horizontal="center" vertical="center" shrinkToFit="1"/>
    </xf>
    <xf numFmtId="0" fontId="14" fillId="2" borderId="57" xfId="0" applyFont="1" applyFill="1" applyBorder="1" applyAlignment="1">
      <alignment horizontal="center" vertical="center" shrinkToFit="1"/>
    </xf>
    <xf numFmtId="0" fontId="6" fillId="2" borderId="70" xfId="0" applyFont="1" applyFill="1" applyBorder="1" applyAlignment="1">
      <alignment horizontal="center" vertical="center" shrinkToFit="1"/>
    </xf>
    <xf numFmtId="178" fontId="9" fillId="5" borderId="70" xfId="0" applyNumberFormat="1" applyFont="1" applyFill="1" applyBorder="1" applyAlignment="1" applyProtection="1">
      <alignment horizontal="center" vertical="center" shrinkToFit="1"/>
    </xf>
    <xf numFmtId="178" fontId="9" fillId="5" borderId="71" xfId="0" applyNumberFormat="1" applyFont="1" applyFill="1" applyBorder="1" applyAlignment="1" applyProtection="1">
      <alignment horizontal="center" vertical="center" shrinkToFit="1"/>
    </xf>
    <xf numFmtId="0" fontId="0" fillId="0" borderId="72" xfId="0" applyBorder="1" applyAlignment="1">
      <alignment horizontal="center" vertical="center" shrinkToFit="1"/>
    </xf>
    <xf numFmtId="0" fontId="6" fillId="0" borderId="39" xfId="0" applyFont="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0" borderId="22" xfId="0" applyFont="1" applyBorder="1" applyAlignment="1" applyProtection="1">
      <alignment horizontal="center" vertical="center" shrinkToFit="1"/>
      <protection locked="0"/>
    </xf>
    <xf numFmtId="0" fontId="6" fillId="0" borderId="20" xfId="0" applyFont="1" applyBorder="1" applyAlignment="1" applyProtection="1">
      <alignment horizontal="center" vertical="center" shrinkToFit="1"/>
      <protection locked="0"/>
    </xf>
    <xf numFmtId="0" fontId="6" fillId="0" borderId="23" xfId="0" applyFont="1" applyBorder="1" applyAlignment="1" applyProtection="1">
      <alignment horizontal="center" vertical="center" shrinkToFit="1"/>
      <protection locked="0"/>
    </xf>
    <xf numFmtId="0" fontId="6" fillId="2" borderId="1" xfId="0" applyFont="1" applyFill="1" applyBorder="1" applyAlignment="1">
      <alignment horizontal="center" vertical="center"/>
    </xf>
    <xf numFmtId="0" fontId="6" fillId="2" borderId="5" xfId="0" applyFont="1" applyFill="1" applyBorder="1" applyAlignment="1">
      <alignment horizontal="center" vertical="center"/>
    </xf>
    <xf numFmtId="178" fontId="9" fillId="0" borderId="8" xfId="0" applyNumberFormat="1" applyFont="1" applyBorder="1" applyAlignment="1" applyProtection="1">
      <alignment horizontal="center" vertical="center" shrinkToFit="1"/>
      <protection locked="0"/>
    </xf>
    <xf numFmtId="178" fontId="9" fillId="0" borderId="9" xfId="0" applyNumberFormat="1" applyFont="1" applyBorder="1" applyAlignment="1" applyProtection="1">
      <alignment horizontal="center" vertical="center" shrinkToFit="1"/>
      <protection locked="0"/>
    </xf>
    <xf numFmtId="0" fontId="6" fillId="2" borderId="19" xfId="0" applyFont="1" applyFill="1" applyBorder="1" applyAlignment="1">
      <alignment horizontal="center" vertical="center"/>
    </xf>
    <xf numFmtId="178" fontId="9" fillId="0" borderId="22" xfId="0" applyNumberFormat="1" applyFont="1" applyBorder="1" applyAlignment="1" applyProtection="1">
      <alignment horizontal="center" vertical="center" shrinkToFit="1"/>
      <protection locked="0"/>
    </xf>
    <xf numFmtId="178" fontId="9" fillId="0" borderId="23" xfId="0" applyNumberFormat="1" applyFont="1" applyBorder="1" applyAlignment="1" applyProtection="1">
      <alignment horizontal="center" vertical="center" shrinkToFit="1"/>
      <protection locked="0"/>
    </xf>
    <xf numFmtId="0" fontId="6" fillId="2" borderId="30" xfId="0" applyFont="1" applyFill="1" applyBorder="1" applyAlignment="1">
      <alignment horizontal="center" vertical="center" wrapText="1"/>
    </xf>
    <xf numFmtId="0" fontId="15" fillId="0" borderId="40" xfId="0" applyFont="1" applyFill="1" applyBorder="1" applyAlignment="1">
      <alignment horizontal="left" vertical="top" wrapText="1"/>
    </xf>
    <xf numFmtId="0" fontId="15" fillId="0" borderId="31" xfId="0" applyFont="1" applyFill="1" applyBorder="1" applyAlignment="1">
      <alignment horizontal="left" vertical="top" wrapText="1"/>
    </xf>
    <xf numFmtId="0" fontId="15" fillId="0" borderId="53" xfId="0" applyFont="1" applyFill="1" applyBorder="1" applyAlignment="1">
      <alignment horizontal="left" vertical="top" wrapText="1"/>
    </xf>
    <xf numFmtId="0" fontId="6" fillId="0" borderId="0" xfId="0" applyFont="1" applyBorder="1" applyAlignment="1">
      <alignment vertical="center" wrapText="1"/>
    </xf>
    <xf numFmtId="0" fontId="6" fillId="2" borderId="25" xfId="0" applyFont="1" applyFill="1" applyBorder="1" applyAlignment="1">
      <alignment horizontal="center" vertical="center" wrapText="1"/>
    </xf>
    <xf numFmtId="0" fontId="15" fillId="0" borderId="26" xfId="0" applyFont="1" applyFill="1" applyBorder="1" applyAlignment="1">
      <alignment horizontal="left" vertical="top" wrapText="1"/>
    </xf>
    <xf numFmtId="0" fontId="15" fillId="0" borderId="0" xfId="0" applyFont="1" applyFill="1" applyBorder="1" applyAlignment="1">
      <alignment horizontal="left" vertical="top" wrapText="1"/>
    </xf>
    <xf numFmtId="0" fontId="15" fillId="0" borderId="27" xfId="0" applyFont="1" applyFill="1" applyBorder="1" applyAlignment="1">
      <alignment horizontal="left" vertical="top" wrapText="1"/>
    </xf>
    <xf numFmtId="0" fontId="9" fillId="0" borderId="40" xfId="0" applyFont="1" applyBorder="1" applyAlignment="1" applyProtection="1">
      <alignment horizontal="center" vertical="center"/>
      <protection locked="0"/>
    </xf>
    <xf numFmtId="0" fontId="14" fillId="0" borderId="73" xfId="0" applyFont="1" applyBorder="1" applyAlignment="1">
      <alignment horizontal="center" vertical="center" wrapText="1"/>
    </xf>
    <xf numFmtId="0" fontId="14" fillId="0" borderId="74" xfId="0" applyFont="1" applyBorder="1" applyAlignment="1">
      <alignment horizontal="center" vertical="center" wrapText="1"/>
    </xf>
    <xf numFmtId="0" fontId="6" fillId="0" borderId="75" xfId="0" applyFont="1" applyBorder="1" applyAlignment="1">
      <alignment horizontal="center" vertical="center"/>
    </xf>
    <xf numFmtId="0" fontId="9" fillId="0" borderId="76" xfId="0" applyFont="1" applyBorder="1" applyAlignment="1" applyProtection="1">
      <alignment horizontal="center" vertical="center"/>
      <protection locked="0"/>
    </xf>
    <xf numFmtId="0" fontId="6" fillId="0" borderId="19" xfId="0" applyFont="1" applyBorder="1" applyAlignment="1" applyProtection="1">
      <alignment horizontal="center" vertical="center" wrapText="1"/>
      <protection locked="0"/>
    </xf>
    <xf numFmtId="0" fontId="14" fillId="0" borderId="77" xfId="0" applyFont="1" applyBorder="1" applyAlignment="1">
      <alignment horizontal="center" vertical="center" wrapText="1"/>
    </xf>
    <xf numFmtId="0" fontId="14" fillId="0" borderId="27" xfId="0" applyFont="1" applyBorder="1" applyAlignment="1">
      <alignment horizontal="center" vertical="center" wrapText="1"/>
    </xf>
    <xf numFmtId="0" fontId="6" fillId="0" borderId="33" xfId="0" applyFont="1" applyBorder="1" applyAlignment="1">
      <alignment horizontal="center" vertical="center"/>
    </xf>
    <xf numFmtId="0" fontId="9" fillId="0" borderId="78" xfId="0" applyFont="1" applyBorder="1" applyAlignment="1" applyProtection="1">
      <alignment horizontal="center" vertical="center"/>
      <protection locked="0"/>
    </xf>
    <xf numFmtId="0" fontId="6" fillId="2" borderId="19" xfId="0" applyFont="1" applyFill="1" applyBorder="1" applyAlignment="1">
      <alignment horizontal="center" vertical="center" shrinkToFit="1"/>
    </xf>
    <xf numFmtId="0" fontId="14" fillId="0" borderId="79" xfId="0" applyFont="1" applyBorder="1" applyAlignment="1">
      <alignment horizontal="center" vertical="center" wrapText="1"/>
    </xf>
    <xf numFmtId="0" fontId="14" fillId="0" borderId="80" xfId="0" applyFont="1" applyBorder="1" applyAlignment="1">
      <alignment horizontal="center" vertical="center" wrapText="1"/>
    </xf>
    <xf numFmtId="0" fontId="6" fillId="0" borderId="81" xfId="0" applyFont="1" applyBorder="1" applyAlignment="1">
      <alignment horizontal="center" vertical="center"/>
    </xf>
    <xf numFmtId="0" fontId="9" fillId="0" borderId="82" xfId="0" applyFont="1" applyBorder="1" applyAlignment="1" applyProtection="1">
      <alignment horizontal="center" vertical="center"/>
      <protection locked="0"/>
    </xf>
    <xf numFmtId="0" fontId="6" fillId="0" borderId="83" xfId="0" applyFont="1" applyBorder="1" applyAlignment="1" applyProtection="1">
      <alignment horizontal="center" vertical="center" wrapText="1"/>
      <protection locked="0"/>
    </xf>
    <xf numFmtId="0" fontId="6" fillId="0" borderId="84" xfId="0" applyFont="1" applyBorder="1" applyAlignment="1" applyProtection="1">
      <alignment horizontal="center" vertical="center" wrapText="1"/>
      <protection locked="0"/>
    </xf>
    <xf numFmtId="0" fontId="6" fillId="0" borderId="84" xfId="0" applyFont="1" applyBorder="1" applyAlignment="1" applyProtection="1">
      <alignment horizontal="center" vertical="center"/>
      <protection locked="0"/>
    </xf>
    <xf numFmtId="0" fontId="6" fillId="0" borderId="84" xfId="0" applyFont="1" applyBorder="1" applyAlignment="1" applyProtection="1">
      <alignment horizontal="center" vertical="center" shrinkToFit="1"/>
      <protection locked="0"/>
    </xf>
    <xf numFmtId="0" fontId="6" fillId="0" borderId="85" xfId="0" applyFont="1" applyBorder="1" applyAlignment="1" applyProtection="1">
      <alignment horizontal="center" vertical="center" shrinkToFit="1"/>
      <protection locked="0"/>
    </xf>
    <xf numFmtId="0" fontId="6" fillId="0" borderId="58" xfId="0" applyFont="1" applyBorder="1" applyAlignment="1" applyProtection="1">
      <alignment horizontal="center" vertical="center" shrinkToFit="1"/>
      <protection locked="0"/>
    </xf>
    <xf numFmtId="0" fontId="6" fillId="2" borderId="83" xfId="0" applyFont="1" applyFill="1" applyBorder="1" applyAlignment="1">
      <alignment horizontal="center" vertical="center" shrinkToFit="1"/>
    </xf>
    <xf numFmtId="178" fontId="9" fillId="0" borderId="84" xfId="0" applyNumberFormat="1" applyFont="1" applyBorder="1" applyAlignment="1" applyProtection="1">
      <alignment horizontal="center" vertical="center" shrinkToFit="1"/>
      <protection locked="0"/>
    </xf>
    <xf numFmtId="178" fontId="9" fillId="0" borderId="58" xfId="0" applyNumberFormat="1" applyFont="1" applyBorder="1" applyAlignment="1" applyProtection="1">
      <alignment horizontal="center" vertical="center" shrinkToFit="1"/>
      <protection locked="0"/>
    </xf>
    <xf numFmtId="178" fontId="9" fillId="0" borderId="47" xfId="0" applyNumberFormat="1" applyFont="1" applyBorder="1" applyAlignment="1" applyProtection="1">
      <alignment horizontal="center" vertical="center" shrinkToFit="1"/>
      <protection locked="0"/>
    </xf>
    <xf numFmtId="0" fontId="6" fillId="0" borderId="86" xfId="0" applyFont="1" applyFill="1" applyBorder="1" applyAlignment="1">
      <alignment horizontal="center" vertical="center"/>
    </xf>
    <xf numFmtId="0" fontId="6" fillId="0" borderId="87" xfId="0" applyFont="1" applyFill="1" applyBorder="1" applyAlignment="1">
      <alignment horizontal="center" vertical="center"/>
    </xf>
    <xf numFmtId="0" fontId="6" fillId="0" borderId="88" xfId="0" applyFont="1" applyFill="1" applyBorder="1" applyAlignment="1">
      <alignment horizontal="center" vertical="center"/>
    </xf>
    <xf numFmtId="0" fontId="6" fillId="2" borderId="70" xfId="0" applyFont="1" applyFill="1" applyBorder="1" applyAlignment="1">
      <alignment horizontal="center" vertical="center" wrapText="1"/>
    </xf>
    <xf numFmtId="0" fontId="15" fillId="0" borderId="89" xfId="0" applyFont="1" applyFill="1" applyBorder="1" applyAlignment="1">
      <alignment horizontal="left" vertical="top" wrapText="1"/>
    </xf>
    <xf numFmtId="0" fontId="15" fillId="0" borderId="47" xfId="0" applyFont="1" applyFill="1" applyBorder="1" applyAlignment="1">
      <alignment horizontal="left" vertical="top" wrapText="1"/>
    </xf>
    <xf numFmtId="0" fontId="15" fillId="0" borderId="63" xfId="0" applyFont="1" applyFill="1" applyBorder="1" applyAlignment="1">
      <alignment horizontal="left" vertical="top" wrapText="1"/>
    </xf>
    <xf numFmtId="0" fontId="6" fillId="0" borderId="15" xfId="0" applyFont="1" applyBorder="1" applyAlignment="1">
      <alignment horizontal="right"/>
    </xf>
    <xf numFmtId="0" fontId="17" fillId="0" borderId="0" xfId="0" applyFont="1" applyAlignment="1">
      <alignment horizontal="center" vertical="center"/>
    </xf>
    <xf numFmtId="0" fontId="18" fillId="0" borderId="0" xfId="0" applyFont="1" applyAlignment="1">
      <alignment horizontal="center" vertical="center" shrinkToFit="1"/>
    </xf>
    <xf numFmtId="0" fontId="18" fillId="0" borderId="0" xfId="0" applyFont="1" applyAlignment="1">
      <alignment vertical="center" shrinkToFit="1"/>
    </xf>
    <xf numFmtId="0" fontId="19" fillId="0" borderId="2" xfId="0" applyFont="1" applyBorder="1" applyAlignment="1">
      <alignment vertical="center" wrapText="1" shrinkToFit="1"/>
    </xf>
    <xf numFmtId="0" fontId="18" fillId="0" borderId="0" xfId="0" applyFont="1" applyAlignment="1">
      <alignment shrinkToFit="1"/>
    </xf>
    <xf numFmtId="0" fontId="0" fillId="0" borderId="43" xfId="0" applyBorder="1" applyAlignment="1">
      <alignment horizontal="center" vertical="center"/>
    </xf>
    <xf numFmtId="177" fontId="0" fillId="0" borderId="43" xfId="0" applyNumberFormat="1" applyBorder="1">
      <alignment vertical="center"/>
    </xf>
    <xf numFmtId="0" fontId="0" fillId="0" borderId="43" xfId="0" applyBorder="1" applyAlignment="1">
      <alignment vertical="center" shrinkToFit="1"/>
    </xf>
    <xf numFmtId="0" fontId="0" fillId="0" borderId="16" xfId="0" applyBorder="1" applyProtection="1">
      <alignment vertical="center"/>
      <protection locked="0"/>
    </xf>
    <xf numFmtId="0" fontId="0" fillId="0" borderId="43" xfId="0" applyFont="1" applyBorder="1" applyAlignment="1" applyProtection="1">
      <alignment horizontal="center"/>
      <protection locked="0"/>
    </xf>
    <xf numFmtId="177" fontId="0" fillId="0" borderId="43" xfId="0" applyNumberFormat="1" applyFont="1" applyBorder="1" applyProtection="1">
      <alignment vertical="center"/>
      <protection locked="0"/>
    </xf>
    <xf numFmtId="0" fontId="0" fillId="0" borderId="43" xfId="0" applyBorder="1" applyProtection="1">
      <alignment vertical="center"/>
      <protection locked="0"/>
    </xf>
    <xf numFmtId="0" fontId="6" fillId="0" borderId="43" xfId="0" applyFont="1" applyBorder="1" applyAlignment="1" applyProtection="1">
      <alignment horizontal="center" vertical="center" shrinkToFit="1"/>
      <protection locked="0"/>
    </xf>
    <xf numFmtId="0" fontId="0" fillId="0" borderId="43" xfId="0" applyFont="1" applyBorder="1" applyAlignment="1" applyProtection="1">
      <alignment horizontal="center" vertical="center"/>
      <protection locked="0"/>
    </xf>
    <xf numFmtId="0" fontId="0" fillId="0" borderId="0" xfId="0" applyFont="1" applyBorder="1" applyAlignment="1" applyProtection="1">
      <alignment vertical="center" shrinkToFit="1"/>
      <protection locked="0"/>
    </xf>
    <xf numFmtId="177" fontId="0" fillId="0" borderId="0" xfId="0" applyNumberFormat="1" applyFont="1" applyBorder="1" applyProtection="1">
      <alignment vertical="center"/>
      <protection locked="0"/>
    </xf>
    <xf numFmtId="49" fontId="20" fillId="6" borderId="43" xfId="3" applyNumberFormat="1" applyFont="1" applyFill="1" applyBorder="1" applyAlignment="1" applyProtection="1">
      <alignment horizontal="center" vertical="center"/>
      <protection locked="0"/>
    </xf>
    <xf numFmtId="178" fontId="0" fillId="0" borderId="43" xfId="0" applyNumberFormat="1" applyFont="1" applyBorder="1" applyProtection="1">
      <alignment vertical="center"/>
      <protection locked="0"/>
    </xf>
    <xf numFmtId="0" fontId="6" fillId="0" borderId="43" xfId="0" applyFont="1" applyBorder="1" applyAlignment="1" applyProtection="1">
      <alignment horizontal="center" vertical="center"/>
      <protection locked="0"/>
    </xf>
    <xf numFmtId="0" fontId="6" fillId="0" borderId="0" xfId="0" applyFont="1" applyProtection="1">
      <alignment vertical="center"/>
      <protection locked="0"/>
    </xf>
    <xf numFmtId="0" fontId="0" fillId="0" borderId="2" xfId="0" applyFont="1" applyBorder="1" applyAlignment="1" applyProtection="1">
      <alignment horizontal="center" vertical="center"/>
      <protection locked="0"/>
    </xf>
    <xf numFmtId="0" fontId="0" fillId="0" borderId="2" xfId="0" applyBorder="1" applyProtection="1">
      <alignment vertical="center"/>
      <protection locked="0"/>
    </xf>
    <xf numFmtId="0" fontId="0" fillId="0" borderId="43" xfId="0" applyFont="1" applyBorder="1" applyAlignment="1" applyProtection="1">
      <alignment vertical="center" shrinkToFit="1"/>
      <protection locked="0"/>
    </xf>
    <xf numFmtId="0" fontId="0" fillId="0" borderId="0" xfId="0" applyFont="1" applyAlignment="1" applyProtection="1">
      <alignment vertical="center" shrinkToFit="1"/>
      <protection locked="0"/>
    </xf>
    <xf numFmtId="49" fontId="0" fillId="0" borderId="0" xfId="0" applyNumberFormat="1" applyFont="1" applyProtection="1">
      <alignment vertical="center"/>
      <protection locked="0"/>
    </xf>
    <xf numFmtId="0" fontId="0" fillId="0" borderId="0" xfId="0" applyFont="1" applyAlignment="1">
      <alignment vertical="center"/>
    </xf>
    <xf numFmtId="0" fontId="6" fillId="0" borderId="0" xfId="0" applyFont="1" applyAlignment="1">
      <alignment vertical="top"/>
    </xf>
    <xf numFmtId="0" fontId="0" fillId="0" borderId="0" xfId="0">
      <alignment vertical="center"/>
    </xf>
    <xf numFmtId="0" fontId="21" fillId="0" borderId="0" xfId="0" applyFont="1" applyBorder="1" applyAlignment="1">
      <alignment vertical="center"/>
    </xf>
    <xf numFmtId="0" fontId="22" fillId="0" borderId="0" xfId="0" applyFont="1" applyAlignment="1">
      <alignment horizontal="center" vertical="center"/>
    </xf>
    <xf numFmtId="0" fontId="22" fillId="0" borderId="0" xfId="0" applyFont="1" applyAlignment="1">
      <alignment vertical="top"/>
    </xf>
    <xf numFmtId="0" fontId="6" fillId="0" borderId="0" xfId="0" applyFont="1" applyAlignment="1">
      <alignment horizontal="center" vertical="top"/>
    </xf>
    <xf numFmtId="0" fontId="6" fillId="0" borderId="0" xfId="0" applyFont="1" applyAlignment="1">
      <alignment horizontal="right" vertical="top"/>
    </xf>
    <xf numFmtId="0" fontId="0" fillId="2" borderId="90" xfId="0" applyFont="1" applyFill="1" applyBorder="1" applyAlignment="1">
      <alignment horizontal="center" vertical="center"/>
    </xf>
    <xf numFmtId="0" fontId="0" fillId="2" borderId="8" xfId="0" applyFont="1" applyFill="1" applyBorder="1" applyAlignment="1">
      <alignment horizontal="center" vertical="center"/>
    </xf>
    <xf numFmtId="0" fontId="0" fillId="2" borderId="9" xfId="0" applyFont="1" applyFill="1" applyBorder="1" applyAlignment="1">
      <alignment horizontal="center" vertical="center"/>
    </xf>
    <xf numFmtId="0" fontId="22" fillId="0" borderId="0" xfId="0" applyFont="1" applyBorder="1" applyAlignment="1">
      <alignment vertical="center"/>
    </xf>
    <xf numFmtId="0" fontId="6" fillId="0" borderId="0" xfId="0" applyFont="1" applyAlignment="1">
      <alignment horizontal="center" vertical="center"/>
    </xf>
    <xf numFmtId="0" fontId="6" fillId="0" borderId="0" xfId="0" applyFont="1" applyAlignment="1">
      <alignment horizontal="left" vertical="top" indent="1"/>
    </xf>
    <xf numFmtId="0" fontId="6" fillId="0" borderId="0" xfId="0" applyFont="1" applyBorder="1" applyAlignment="1">
      <alignment vertical="top" wrapText="1"/>
    </xf>
    <xf numFmtId="0" fontId="9" fillId="0" borderId="27" xfId="0" applyFont="1" applyBorder="1" applyAlignment="1">
      <alignment vertical="center"/>
    </xf>
    <xf numFmtId="0" fontId="6" fillId="2" borderId="49" xfId="0" applyFont="1" applyFill="1" applyBorder="1" applyAlignment="1">
      <alignment horizontal="center" vertical="center" shrinkToFit="1"/>
    </xf>
    <xf numFmtId="49" fontId="6" fillId="0" borderId="37" xfId="0" applyNumberFormat="1" applyFont="1" applyBorder="1" applyAlignment="1" applyProtection="1">
      <alignment horizontal="center" vertical="center" shrinkToFit="1"/>
      <protection locked="0"/>
    </xf>
    <xf numFmtId="49" fontId="6" fillId="0" borderId="34" xfId="0" applyNumberFormat="1" applyFont="1" applyBorder="1" applyAlignment="1" applyProtection="1">
      <alignment horizontal="center" vertical="center" shrinkToFit="1"/>
      <protection locked="0"/>
    </xf>
    <xf numFmtId="49" fontId="6" fillId="0" borderId="50" xfId="0" applyNumberFormat="1" applyFont="1" applyBorder="1" applyAlignment="1" applyProtection="1">
      <alignment horizontal="center" vertical="center" shrinkToFit="1"/>
      <protection locked="0"/>
    </xf>
    <xf numFmtId="0" fontId="0" fillId="0" borderId="15" xfId="0" applyBorder="1">
      <alignment vertical="center"/>
    </xf>
    <xf numFmtId="0" fontId="6" fillId="0" borderId="0" xfId="0" applyFont="1" applyBorder="1" applyAlignment="1">
      <alignment horizontal="right"/>
    </xf>
    <xf numFmtId="0" fontId="6" fillId="2" borderId="39" xfId="0" applyFont="1" applyFill="1" applyBorder="1" applyAlignment="1">
      <alignment horizontal="center" vertical="center" shrinkToFit="1"/>
    </xf>
    <xf numFmtId="49" fontId="6" fillId="0" borderId="30" xfId="0" applyNumberFormat="1" applyFont="1" applyBorder="1" applyAlignment="1" applyProtection="1">
      <alignment horizontal="center" vertical="center"/>
      <protection locked="0"/>
    </xf>
    <xf numFmtId="49" fontId="6" fillId="0" borderId="38" xfId="0" applyNumberFormat="1" applyFont="1" applyBorder="1" applyAlignment="1" applyProtection="1">
      <alignment horizontal="center" vertical="center"/>
      <protection locked="0"/>
    </xf>
    <xf numFmtId="49" fontId="6" fillId="0" borderId="34" xfId="0" applyNumberFormat="1" applyFont="1" applyBorder="1" applyAlignment="1" applyProtection="1">
      <alignment horizontal="center" vertical="center"/>
      <protection locked="0"/>
    </xf>
    <xf numFmtId="49" fontId="6" fillId="0" borderId="50" xfId="0" applyNumberFormat="1" applyFont="1" applyBorder="1" applyAlignment="1" applyProtection="1">
      <alignment horizontal="center" vertical="center"/>
      <protection locked="0"/>
    </xf>
    <xf numFmtId="0" fontId="7" fillId="2" borderId="39" xfId="0" applyFont="1" applyFill="1" applyBorder="1" applyAlignment="1">
      <alignment horizontal="center" vertical="center" shrinkToFit="1"/>
    </xf>
    <xf numFmtId="0" fontId="6" fillId="0" borderId="30" xfId="0" applyFont="1" applyBorder="1" applyAlignment="1" applyProtection="1">
      <alignment horizontal="center" vertical="center"/>
      <protection locked="0"/>
    </xf>
    <xf numFmtId="0" fontId="6" fillId="0" borderId="37" xfId="0" applyFont="1" applyBorder="1" applyAlignment="1" applyProtection="1">
      <alignment horizontal="center" vertical="center"/>
      <protection locked="0"/>
    </xf>
    <xf numFmtId="0" fontId="6" fillId="0" borderId="0" xfId="0" applyFont="1" applyFill="1" applyBorder="1" applyAlignment="1">
      <alignment horizontal="right" vertical="center"/>
    </xf>
    <xf numFmtId="0" fontId="6" fillId="0" borderId="19" xfId="0" applyFont="1" applyBorder="1" applyAlignment="1" applyProtection="1">
      <alignment vertical="center" wrapText="1"/>
      <protection locked="0"/>
    </xf>
    <xf numFmtId="0" fontId="15" fillId="5" borderId="16" xfId="0" applyFont="1" applyFill="1" applyBorder="1" applyAlignment="1">
      <alignment horizontal="center" vertical="center" shrinkToFit="1"/>
    </xf>
    <xf numFmtId="176" fontId="6" fillId="0" borderId="16" xfId="0" applyNumberFormat="1"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0" xfId="0" applyFont="1" applyAlignment="1">
      <alignment vertical="center"/>
    </xf>
    <xf numFmtId="0" fontId="15" fillId="0" borderId="27" xfId="0" applyFont="1" applyBorder="1" applyAlignment="1">
      <alignment vertical="center"/>
    </xf>
    <xf numFmtId="0" fontId="6" fillId="0" borderId="19" xfId="0" applyFont="1" applyBorder="1" applyAlignment="1" applyProtection="1">
      <alignment horizontal="left" vertical="center" wrapText="1"/>
      <protection locked="0"/>
    </xf>
    <xf numFmtId="0" fontId="15" fillId="5" borderId="41" xfId="0" applyFont="1" applyFill="1" applyBorder="1" applyAlignment="1">
      <alignment horizontal="center" vertical="center" shrinkToFit="1"/>
    </xf>
    <xf numFmtId="176" fontId="6" fillId="0" borderId="41" xfId="0" applyNumberFormat="1" applyFont="1" applyBorder="1" applyAlignment="1">
      <alignment horizontal="center" vertical="center" shrinkToFit="1"/>
    </xf>
    <xf numFmtId="0" fontId="6" fillId="0" borderId="28" xfId="0" applyFont="1" applyBorder="1" applyAlignment="1">
      <alignment horizontal="center" vertical="center" shrinkToFit="1"/>
    </xf>
    <xf numFmtId="0" fontId="6" fillId="2" borderId="29" xfId="0" applyFont="1" applyFill="1" applyBorder="1" applyAlignment="1">
      <alignment horizontal="center" vertical="center" shrinkToFit="1"/>
    </xf>
    <xf numFmtId="178" fontId="6" fillId="0" borderId="30" xfId="9" applyNumberFormat="1" applyFont="1" applyBorder="1" applyAlignment="1" applyProtection="1">
      <alignment vertical="center"/>
      <protection locked="0"/>
    </xf>
    <xf numFmtId="178" fontId="6" fillId="0" borderId="38" xfId="9" applyNumberFormat="1" applyFont="1" applyBorder="1" applyAlignment="1" applyProtection="1">
      <alignment vertical="center"/>
      <protection locked="0"/>
    </xf>
    <xf numFmtId="0" fontId="15" fillId="5" borderId="43" xfId="0" applyFont="1" applyFill="1" applyBorder="1" applyAlignment="1">
      <alignment horizontal="center" vertical="center" shrinkToFit="1"/>
    </xf>
    <xf numFmtId="0" fontId="6" fillId="0" borderId="43" xfId="0" applyFont="1" applyBorder="1" applyAlignment="1">
      <alignment horizontal="center" vertical="center"/>
    </xf>
    <xf numFmtId="0" fontId="6" fillId="0" borderId="41" xfId="0" applyFont="1" applyBorder="1" applyAlignment="1">
      <alignment horizontal="center" vertical="center" shrinkToFit="1"/>
    </xf>
    <xf numFmtId="0" fontId="15" fillId="0" borderId="27" xfId="0" applyFont="1" applyBorder="1" applyAlignment="1">
      <alignment horizontal="right" vertical="center"/>
    </xf>
    <xf numFmtId="0" fontId="6" fillId="2" borderId="91" xfId="0" applyFont="1" applyFill="1" applyBorder="1" applyAlignment="1">
      <alignment horizontal="center" vertical="center" shrinkToFit="1"/>
    </xf>
    <xf numFmtId="0" fontId="6" fillId="0" borderId="83"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23" fillId="0" borderId="0" xfId="4" applyFont="1" applyProtection="1">
      <protection locked="0"/>
    </xf>
    <xf numFmtId="0" fontId="23" fillId="0" borderId="0" xfId="4" applyFont="1" applyAlignment="1" applyProtection="1">
      <alignment horizontal="center" vertical="center"/>
      <protection locked="0"/>
    </xf>
    <xf numFmtId="0" fontId="23" fillId="0" borderId="0" xfId="4" applyFont="1" applyAlignment="1" applyProtection="1">
      <alignment vertical="center"/>
      <protection locked="0"/>
    </xf>
    <xf numFmtId="0" fontId="6" fillId="5" borderId="43" xfId="0" applyFont="1" applyFill="1" applyBorder="1" applyAlignment="1" applyProtection="1">
      <alignment horizontal="center" vertical="center" shrinkToFit="1"/>
    </xf>
    <xf numFmtId="0" fontId="24" fillId="0" borderId="0" xfId="4" applyFont="1" applyAlignment="1" applyProtection="1">
      <alignment horizontal="center" vertical="center"/>
      <protection locked="0"/>
    </xf>
    <xf numFmtId="0" fontId="23" fillId="5" borderId="43" xfId="4" applyFont="1" applyFill="1" applyBorder="1" applyAlignment="1" applyProtection="1">
      <alignment horizontal="center" vertical="center"/>
    </xf>
    <xf numFmtId="0" fontId="23" fillId="0" borderId="92" xfId="4" applyFont="1" applyBorder="1" applyAlignment="1" applyProtection="1">
      <alignment vertical="center" wrapText="1"/>
      <protection locked="0"/>
    </xf>
    <xf numFmtId="0" fontId="23" fillId="0" borderId="93" xfId="4" applyFont="1" applyBorder="1" applyAlignment="1" applyProtection="1">
      <alignment vertical="center"/>
      <protection locked="0"/>
    </xf>
    <xf numFmtId="0" fontId="23" fillId="0" borderId="43" xfId="4" applyFont="1" applyBorder="1" applyAlignment="1" applyProtection="1">
      <alignment vertical="center"/>
      <protection locked="0"/>
    </xf>
    <xf numFmtId="0" fontId="25" fillId="0" borderId="0" xfId="4" applyFont="1" applyAlignment="1" applyProtection="1">
      <alignment vertical="center"/>
      <protection locked="0"/>
    </xf>
    <xf numFmtId="0" fontId="6" fillId="0" borderId="43" xfId="0" applyFont="1" applyBorder="1" applyAlignment="1" applyProtection="1">
      <alignment horizontal="center" vertical="center" shrinkToFit="1"/>
    </xf>
    <xf numFmtId="0" fontId="23" fillId="0" borderId="92" xfId="4" applyFont="1" applyBorder="1" applyAlignment="1" applyProtection="1">
      <alignment vertical="center"/>
      <protection locked="0"/>
    </xf>
    <xf numFmtId="0" fontId="23" fillId="0" borderId="27" xfId="4" applyFont="1" applyBorder="1" applyAlignment="1" applyProtection="1">
      <alignment vertical="center"/>
    </xf>
    <xf numFmtId="0" fontId="23" fillId="0" borderId="94" xfId="4" applyFont="1" applyBorder="1" applyAlignment="1" applyProtection="1">
      <alignment horizontal="center" vertical="center"/>
      <protection locked="0"/>
    </xf>
    <xf numFmtId="0" fontId="7" fillId="0" borderId="43" xfId="5" applyFont="1" applyBorder="1" applyAlignment="1" applyProtection="1">
      <alignment horizontal="center" vertical="center" shrinkToFit="1"/>
    </xf>
    <xf numFmtId="0" fontId="23" fillId="0" borderId="27" xfId="4" applyFont="1" applyFill="1" applyBorder="1" applyAlignment="1" applyProtection="1">
      <alignment vertical="center"/>
      <protection locked="0"/>
    </xf>
    <xf numFmtId="0" fontId="23" fillId="0" borderId="95" xfId="4" applyFont="1" applyBorder="1" applyAlignment="1" applyProtection="1">
      <alignment vertical="center"/>
      <protection locked="0"/>
    </xf>
    <xf numFmtId="0" fontId="23" fillId="5" borderId="96" xfId="4" applyFont="1" applyFill="1" applyBorder="1" applyAlignment="1" applyProtection="1">
      <alignment horizontal="center" vertical="center" shrinkToFit="1"/>
    </xf>
    <xf numFmtId="0" fontId="23" fillId="0" borderId="97" xfId="4" applyFont="1" applyBorder="1" applyAlignment="1" applyProtection="1">
      <alignment horizontal="center" vertical="center"/>
      <protection locked="0"/>
    </xf>
    <xf numFmtId="0" fontId="23" fillId="0" borderId="98" xfId="4" applyFont="1" applyBorder="1" applyAlignment="1" applyProtection="1">
      <alignment horizontal="center" vertical="center"/>
      <protection locked="0"/>
    </xf>
    <xf numFmtId="0" fontId="23" fillId="0" borderId="99" xfId="4" applyFont="1" applyBorder="1" applyAlignment="1" applyProtection="1">
      <alignment horizontal="center" vertical="center"/>
      <protection locked="0"/>
    </xf>
    <xf numFmtId="0" fontId="3" fillId="5" borderId="100" xfId="4" applyFont="1" applyFill="1" applyBorder="1" applyAlignment="1" applyProtection="1">
      <alignment horizontal="center" vertical="center" shrinkToFit="1"/>
    </xf>
    <xf numFmtId="0" fontId="23" fillId="0" borderId="101" xfId="4" applyFont="1" applyBorder="1" applyAlignment="1" applyProtection="1">
      <alignment horizontal="center" vertical="center"/>
      <protection locked="0"/>
    </xf>
    <xf numFmtId="0" fontId="23" fillId="0" borderId="27" xfId="4" applyFont="1" applyBorder="1" applyAlignment="1" applyProtection="1">
      <alignment horizontal="center" vertical="center"/>
      <protection locked="0"/>
    </xf>
    <xf numFmtId="0" fontId="23" fillId="0" borderId="28" xfId="4" applyFont="1" applyBorder="1" applyAlignment="1" applyProtection="1">
      <alignment horizontal="center" vertical="center"/>
      <protection locked="0"/>
    </xf>
    <xf numFmtId="0" fontId="23" fillId="0" borderId="101" xfId="4" applyFont="1" applyBorder="1" applyAlignment="1" applyProtection="1">
      <alignment vertical="center"/>
      <protection locked="0"/>
    </xf>
    <xf numFmtId="0" fontId="23" fillId="0" borderId="28" xfId="4" applyFont="1" applyBorder="1" applyAlignment="1" applyProtection="1">
      <alignment vertical="center"/>
      <protection locked="0"/>
    </xf>
    <xf numFmtId="0" fontId="3" fillId="5" borderId="102" xfId="4" applyFont="1" applyFill="1" applyBorder="1" applyAlignment="1" applyProtection="1">
      <alignment horizontal="center" vertical="center" shrinkToFit="1"/>
    </xf>
    <xf numFmtId="0" fontId="23" fillId="0" borderId="103" xfId="4" applyFont="1" applyBorder="1" applyAlignment="1" applyProtection="1">
      <alignment vertical="center"/>
      <protection locked="0"/>
    </xf>
    <xf numFmtId="0" fontId="23" fillId="0" borderId="63" xfId="4" applyFont="1" applyBorder="1" applyAlignment="1" applyProtection="1">
      <alignment vertical="center"/>
      <protection locked="0"/>
    </xf>
    <xf numFmtId="0" fontId="23" fillId="0" borderId="41" xfId="4" applyFont="1" applyBorder="1" applyAlignment="1" applyProtection="1">
      <alignment vertical="center"/>
      <protection locked="0"/>
    </xf>
    <xf numFmtId="0" fontId="23" fillId="0" borderId="0" xfId="4" applyFont="1" applyAlignment="1" applyProtection="1">
      <alignment horizontal="center" vertical="center"/>
    </xf>
    <xf numFmtId="0" fontId="23" fillId="0" borderId="104" xfId="4" applyFont="1" applyBorder="1" applyAlignment="1" applyProtection="1">
      <alignment vertical="center"/>
      <protection locked="0"/>
    </xf>
    <xf numFmtId="0" fontId="23" fillId="5" borderId="43" xfId="4" applyFont="1" applyFill="1" applyBorder="1" applyAlignment="1" applyProtection="1">
      <alignment horizontal="center" vertical="center" wrapText="1"/>
    </xf>
    <xf numFmtId="0" fontId="23" fillId="0" borderId="92" xfId="4" applyFont="1" applyBorder="1" applyAlignment="1" applyProtection="1">
      <alignment horizontal="center" vertical="center"/>
      <protection locked="0"/>
    </xf>
    <xf numFmtId="0" fontId="23" fillId="0" borderId="93" xfId="4" applyFont="1" applyBorder="1" applyAlignment="1" applyProtection="1">
      <alignment horizontal="center" vertical="center"/>
      <protection locked="0"/>
    </xf>
    <xf numFmtId="0" fontId="23" fillId="0" borderId="43" xfId="4" applyFont="1" applyBorder="1" applyAlignment="1" applyProtection="1">
      <alignment horizontal="center" vertical="center"/>
      <protection locked="0"/>
    </xf>
    <xf numFmtId="0" fontId="26" fillId="0" borderId="0" xfId="5" applyFont="1" applyProtection="1">
      <protection locked="0"/>
    </xf>
    <xf numFmtId="0" fontId="27" fillId="0" borderId="0" xfId="4" applyFont="1" applyProtection="1">
      <protection locked="0"/>
    </xf>
    <xf numFmtId="0" fontId="23" fillId="0" borderId="2" xfId="4" applyFont="1" applyBorder="1" applyAlignment="1" applyProtection="1">
      <alignment horizontal="center" vertical="center" wrapText="1"/>
      <protection locked="0"/>
    </xf>
    <xf numFmtId="0" fontId="26" fillId="0" borderId="0" xfId="4" applyFont="1" applyAlignment="1" applyProtection="1">
      <alignment vertical="center"/>
      <protection locked="0"/>
    </xf>
    <xf numFmtId="0" fontId="29" fillId="0" borderId="0" xfId="8" applyFont="1">
      <alignment vertical="center"/>
    </xf>
    <xf numFmtId="49" fontId="29" fillId="0" borderId="0" xfId="8" applyNumberFormat="1" applyFont="1" applyAlignment="1">
      <alignment horizontal="center" vertical="center"/>
    </xf>
    <xf numFmtId="0" fontId="29" fillId="0" borderId="0" xfId="8" applyFont="1" applyAlignment="1">
      <alignment vertical="center" wrapText="1"/>
    </xf>
    <xf numFmtId="0" fontId="29" fillId="0" borderId="0" xfId="8" applyFont="1" applyAlignment="1">
      <alignment horizontal="center" vertical="center"/>
    </xf>
    <xf numFmtId="0" fontId="30" fillId="0" borderId="0" xfId="8" applyFont="1" applyBorder="1" applyAlignment="1">
      <alignment vertical="center" wrapText="1"/>
    </xf>
    <xf numFmtId="0" fontId="29" fillId="0" borderId="0" xfId="8" applyFont="1" applyBorder="1" applyAlignment="1">
      <alignment vertical="center"/>
    </xf>
    <xf numFmtId="49" fontId="29" fillId="0" borderId="0" xfId="8" applyNumberFormat="1" applyFont="1" applyAlignment="1">
      <alignment vertical="center"/>
    </xf>
    <xf numFmtId="49" fontId="29" fillId="5" borderId="43" xfId="8" applyNumberFormat="1" applyFont="1" applyFill="1" applyBorder="1" applyAlignment="1">
      <alignment horizontal="center" vertical="center"/>
    </xf>
    <xf numFmtId="49" fontId="29" fillId="0" borderId="0" xfId="8" applyNumberFormat="1" applyFont="1">
      <alignment vertical="center"/>
    </xf>
    <xf numFmtId="49" fontId="29" fillId="0" borderId="0" xfId="8" applyNumberFormat="1" applyFont="1" applyBorder="1" applyAlignment="1">
      <alignment vertical="center" wrapText="1"/>
    </xf>
    <xf numFmtId="0" fontId="29" fillId="5" borderId="43" xfId="8" applyFont="1" applyFill="1" applyBorder="1" applyAlignment="1">
      <alignment horizontal="center" vertical="center" wrapText="1"/>
    </xf>
    <xf numFmtId="0" fontId="29" fillId="0" borderId="43" xfId="8" applyFont="1" applyBorder="1" applyAlignment="1">
      <alignment vertical="center" wrapText="1"/>
    </xf>
    <xf numFmtId="0" fontId="31" fillId="5" borderId="43" xfId="8" applyFont="1" applyFill="1" applyBorder="1" applyAlignment="1">
      <alignment horizontal="center" vertical="center" wrapText="1"/>
    </xf>
    <xf numFmtId="0" fontId="31" fillId="0" borderId="43" xfId="8" applyFont="1" applyBorder="1" applyAlignment="1">
      <alignment horizontal="center" vertical="center" wrapText="1"/>
    </xf>
    <xf numFmtId="0" fontId="29" fillId="0" borderId="0" xfId="8" applyFont="1" applyAlignment="1">
      <alignment horizontal="center" vertical="center" wrapText="1"/>
    </xf>
    <xf numFmtId="0" fontId="29" fillId="0" borderId="0" xfId="8" applyFont="1" applyAlignment="1">
      <alignment vertical="center"/>
    </xf>
    <xf numFmtId="0" fontId="31" fillId="0" borderId="43" xfId="8" applyFont="1" applyBorder="1" applyAlignment="1">
      <alignment horizontal="center" vertical="center" shrinkToFit="1"/>
    </xf>
    <xf numFmtId="0" fontId="29" fillId="5" borderId="16" xfId="8" applyFont="1" applyFill="1" applyBorder="1" applyAlignment="1">
      <alignment horizontal="center" vertical="center" wrapText="1"/>
    </xf>
    <xf numFmtId="0" fontId="31" fillId="5" borderId="43" xfId="8" applyFont="1" applyFill="1" applyBorder="1" applyAlignment="1">
      <alignment horizontal="center" vertical="center"/>
    </xf>
    <xf numFmtId="0" fontId="31" fillId="0" borderId="43" xfId="8" applyFont="1" applyBorder="1" applyAlignment="1">
      <alignment horizontal="center" vertical="center"/>
    </xf>
    <xf numFmtId="0" fontId="29" fillId="5" borderId="43" xfId="8" applyFont="1" applyFill="1" applyBorder="1" applyAlignment="1">
      <alignment horizontal="center" vertical="center"/>
    </xf>
    <xf numFmtId="0" fontId="29" fillId="0" borderId="43" xfId="8" applyFont="1" applyBorder="1" applyAlignment="1" applyProtection="1">
      <alignment horizontal="center" vertical="center"/>
      <protection locked="0"/>
    </xf>
    <xf numFmtId="0" fontId="29" fillId="0" borderId="105" xfId="8" applyFont="1" applyBorder="1" applyAlignment="1" applyProtection="1">
      <alignment horizontal="center" vertical="center"/>
      <protection locked="0"/>
    </xf>
    <xf numFmtId="0" fontId="29" fillId="0" borderId="43" xfId="8" applyFont="1" applyBorder="1" applyAlignment="1">
      <alignment horizontal="center" vertical="center"/>
    </xf>
    <xf numFmtId="0" fontId="29" fillId="0" borderId="0" xfId="8" applyFont="1" applyAlignment="1">
      <alignment horizontal="right" vertical="center"/>
    </xf>
    <xf numFmtId="0" fontId="32" fillId="5" borderId="43" xfId="8" applyFont="1" applyFill="1" applyBorder="1" applyAlignment="1">
      <alignment horizontal="center" vertical="center" wrapText="1"/>
    </xf>
    <xf numFmtId="0" fontId="33" fillId="0" borderId="0" xfId="8" applyFont="1">
      <alignment vertical="center"/>
    </xf>
    <xf numFmtId="0" fontId="0" fillId="0" borderId="0" xfId="0" applyAlignment="1">
      <alignment vertical="top" textRotation="255"/>
    </xf>
    <xf numFmtId="0" fontId="0" fillId="0" borderId="0" xfId="0" applyAlignment="1">
      <alignment vertical="center" textRotation="255"/>
    </xf>
    <xf numFmtId="49" fontId="0" fillId="0" borderId="0" xfId="0" applyNumberFormat="1" applyAlignment="1">
      <alignment vertical="top" shrinkToFit="1"/>
    </xf>
    <xf numFmtId="0" fontId="0" fillId="0" borderId="0" xfId="0" applyFont="1" applyAlignment="1">
      <alignment horizontal="center" vertical="top" textRotation="255" shrinkToFit="1"/>
    </xf>
    <xf numFmtId="49" fontId="0" fillId="0" borderId="43" xfId="0" applyNumberFormat="1" applyBorder="1" applyAlignment="1">
      <alignment vertical="top" textRotation="255" shrinkToFit="1"/>
    </xf>
    <xf numFmtId="0" fontId="0" fillId="0" borderId="43" xfId="0" applyBorder="1" applyAlignment="1">
      <alignment vertical="top" textRotation="255"/>
    </xf>
    <xf numFmtId="0" fontId="0" fillId="0" borderId="43" xfId="0" applyBorder="1" applyAlignment="1">
      <alignment horizontal="center" vertical="top" textRotation="255" shrinkToFit="1"/>
    </xf>
    <xf numFmtId="0" fontId="0" fillId="0" borderId="43" xfId="0" applyFont="1" applyBorder="1" applyAlignment="1">
      <alignment horizontal="center" vertical="top"/>
    </xf>
    <xf numFmtId="176" fontId="0" fillId="0" borderId="43" xfId="0" applyNumberFormat="1" applyFont="1" applyBorder="1" applyAlignment="1">
      <alignment horizontal="center" vertical="top" textRotation="255" shrinkToFit="1"/>
    </xf>
    <xf numFmtId="49" fontId="0" fillId="0" borderId="43" xfId="0" applyNumberFormat="1" applyFont="1" applyBorder="1" applyAlignment="1">
      <alignment horizontal="center" vertical="top" textRotation="255" shrinkToFit="1"/>
    </xf>
    <xf numFmtId="178" fontId="0" fillId="0" borderId="43" xfId="0" applyNumberFormat="1" applyBorder="1" applyAlignment="1">
      <alignment horizontal="center" vertical="top" textRotation="255" shrinkToFit="1"/>
    </xf>
    <xf numFmtId="177" fontId="0" fillId="0" borderId="43" xfId="0" applyNumberFormat="1" applyBorder="1" applyAlignment="1">
      <alignment horizontal="center" vertical="top" textRotation="255" shrinkToFit="1"/>
    </xf>
    <xf numFmtId="0" fontId="0" fillId="0" borderId="43" xfId="0" applyFont="1" applyFill="1" applyBorder="1" applyAlignment="1">
      <alignment vertical="center" textRotation="255"/>
    </xf>
    <xf numFmtId="0" fontId="3" fillId="0" borderId="0" xfId="3"/>
    <xf numFmtId="0" fontId="34" fillId="6" borderId="0" xfId="3" applyFont="1" applyFill="1" applyAlignment="1">
      <alignment vertical="center"/>
    </xf>
    <xf numFmtId="0" fontId="34" fillId="0" borderId="0" xfId="3" applyFont="1" applyFill="1" applyAlignment="1">
      <alignment horizontal="center"/>
    </xf>
    <xf numFmtId="0" fontId="20" fillId="6" borderId="106" xfId="3" applyFont="1" applyFill="1" applyBorder="1" applyAlignment="1">
      <alignment horizontal="center" vertical="center"/>
    </xf>
    <xf numFmtId="0" fontId="35" fillId="6" borderId="107" xfId="3" applyFont="1" applyFill="1" applyBorder="1" applyAlignment="1">
      <alignment horizontal="center" vertical="center"/>
    </xf>
    <xf numFmtId="0" fontId="20" fillId="6" borderId="108" xfId="3" applyFont="1" applyFill="1" applyBorder="1" applyAlignment="1">
      <alignment horizontal="center" vertical="center"/>
    </xf>
    <xf numFmtId="0" fontId="20" fillId="6" borderId="109" xfId="3" applyFont="1" applyFill="1" applyBorder="1" applyAlignment="1">
      <alignment horizontal="center" vertical="center"/>
    </xf>
    <xf numFmtId="0" fontId="20" fillId="6" borderId="110" xfId="3" applyFont="1" applyFill="1" applyBorder="1" applyAlignment="1">
      <alignment horizontal="center" vertical="center"/>
    </xf>
    <xf numFmtId="0" fontId="20" fillId="6" borderId="107" xfId="3" applyFont="1" applyFill="1" applyBorder="1" applyAlignment="1">
      <alignment horizontal="center" vertical="center"/>
    </xf>
    <xf numFmtId="0" fontId="20" fillId="6" borderId="111" xfId="3" applyFont="1" applyFill="1" applyBorder="1" applyAlignment="1">
      <alignment horizontal="center" vertical="center"/>
    </xf>
    <xf numFmtId="0" fontId="20" fillId="6" borderId="112" xfId="3" applyFont="1" applyFill="1" applyBorder="1" applyAlignment="1">
      <alignment horizontal="center" vertical="center"/>
    </xf>
    <xf numFmtId="0" fontId="3" fillId="6" borderId="107" xfId="3" applyFill="1" applyBorder="1" applyAlignment="1">
      <alignment horizontal="center" vertical="center"/>
    </xf>
    <xf numFmtId="0" fontId="3" fillId="6" borderId="108" xfId="3" applyFill="1" applyBorder="1" applyAlignment="1">
      <alignment horizontal="center" vertical="center"/>
    </xf>
    <xf numFmtId="0" fontId="3" fillId="6" borderId="109" xfId="3" applyFill="1" applyBorder="1" applyAlignment="1">
      <alignment horizontal="center" vertical="center"/>
    </xf>
    <xf numFmtId="0" fontId="3" fillId="6" borderId="110" xfId="3" applyFill="1" applyBorder="1" applyAlignment="1">
      <alignment horizontal="center" vertical="center"/>
    </xf>
    <xf numFmtId="0" fontId="3" fillId="6" borderId="113" xfId="3" applyFill="1" applyBorder="1" applyAlignment="1">
      <alignment horizontal="center" vertical="center"/>
    </xf>
    <xf numFmtId="0" fontId="3" fillId="0" borderId="114" xfId="3" applyFont="1" applyBorder="1" applyAlignment="1">
      <alignment horizontal="center" vertical="center"/>
    </xf>
    <xf numFmtId="0" fontId="3" fillId="0" borderId="109" xfId="3" applyFont="1" applyBorder="1" applyAlignment="1">
      <alignment horizontal="center" vertical="center"/>
    </xf>
    <xf numFmtId="0" fontId="3" fillId="0" borderId="110" xfId="3" applyFont="1" applyBorder="1" applyAlignment="1">
      <alignment horizontal="center" vertical="center"/>
    </xf>
    <xf numFmtId="0" fontId="3" fillId="0" borderId="108" xfId="3" applyFont="1" applyBorder="1" applyAlignment="1">
      <alignment horizontal="center" vertical="center"/>
    </xf>
    <xf numFmtId="0" fontId="3" fillId="0" borderId="107" xfId="3" applyFont="1" applyBorder="1" applyAlignment="1">
      <alignment horizontal="center" vertical="center"/>
    </xf>
    <xf numFmtId="0" fontId="3" fillId="0" borderId="112" xfId="3" applyFont="1" applyBorder="1" applyAlignment="1">
      <alignment horizontal="center" vertical="center"/>
    </xf>
    <xf numFmtId="0" fontId="3" fillId="0" borderId="113" xfId="3" applyFont="1" applyBorder="1" applyAlignment="1">
      <alignment horizontal="center" vertical="center"/>
    </xf>
    <xf numFmtId="0" fontId="3" fillId="0" borderId="115" xfId="3" applyFont="1" applyBorder="1"/>
    <xf numFmtId="0" fontId="34" fillId="0" borderId="0" xfId="3" applyFont="1" applyFill="1" applyAlignment="1"/>
    <xf numFmtId="0" fontId="20" fillId="6" borderId="116" xfId="3" applyFont="1" applyFill="1" applyBorder="1" applyAlignment="1">
      <alignment horizontal="center" vertical="center"/>
    </xf>
    <xf numFmtId="0" fontId="25" fillId="6" borderId="43" xfId="3" applyFont="1" applyFill="1" applyBorder="1" applyAlignment="1">
      <alignment horizontal="center" vertical="center"/>
    </xf>
    <xf numFmtId="0" fontId="20" fillId="6" borderId="105" xfId="3" applyFont="1" applyFill="1" applyBorder="1" applyAlignment="1">
      <alignment horizontal="center" vertical="center" shrinkToFit="1"/>
    </xf>
    <xf numFmtId="0" fontId="20" fillId="6" borderId="117" xfId="3" applyFont="1" applyFill="1" applyBorder="1" applyAlignment="1">
      <alignment horizontal="center" vertical="center" shrinkToFit="1"/>
    </xf>
    <xf numFmtId="0" fontId="20" fillId="6" borderId="93" xfId="3" applyFont="1" applyFill="1" applyBorder="1" applyAlignment="1">
      <alignment horizontal="center" vertical="center" shrinkToFit="1"/>
    </xf>
    <xf numFmtId="0" fontId="20" fillId="6" borderId="43" xfId="3" applyFont="1" applyFill="1" applyBorder="1" applyAlignment="1">
      <alignment horizontal="center" vertical="center" shrinkToFit="1"/>
    </xf>
    <xf numFmtId="0" fontId="20" fillId="6" borderId="105" xfId="3" applyFont="1" applyFill="1" applyBorder="1" applyAlignment="1">
      <alignment horizontal="center" vertical="center" wrapText="1" shrinkToFit="1"/>
    </xf>
    <xf numFmtId="0" fontId="35" fillId="6" borderId="117" xfId="3" applyFont="1" applyFill="1" applyBorder="1" applyAlignment="1">
      <alignment horizontal="left" vertical="center" shrinkToFit="1"/>
    </xf>
    <xf numFmtId="0" fontId="20" fillId="6" borderId="92" xfId="3" applyFont="1" applyFill="1" applyBorder="1" applyAlignment="1">
      <alignment horizontal="center" vertical="center" shrinkToFit="1"/>
    </xf>
    <xf numFmtId="0" fontId="3" fillId="6" borderId="43" xfId="3" applyFill="1" applyBorder="1" applyAlignment="1">
      <alignment horizontal="center" vertical="center"/>
    </xf>
    <xf numFmtId="0" fontId="3" fillId="6" borderId="105" xfId="3" applyFill="1" applyBorder="1" applyAlignment="1">
      <alignment horizontal="center" vertical="center"/>
    </xf>
    <xf numFmtId="0" fontId="3" fillId="6" borderId="117" xfId="3" applyFill="1" applyBorder="1" applyAlignment="1">
      <alignment horizontal="center" vertical="center"/>
    </xf>
    <xf numFmtId="0" fontId="3" fillId="6" borderId="93" xfId="3" applyFill="1" applyBorder="1" applyAlignment="1">
      <alignment horizontal="center" vertical="center"/>
    </xf>
    <xf numFmtId="0" fontId="3" fillId="6" borderId="118" xfId="3" applyFill="1" applyBorder="1" applyAlignment="1">
      <alignment horizontal="center" vertical="center"/>
    </xf>
    <xf numFmtId="0" fontId="3" fillId="0" borderId="119" xfId="3" applyFont="1" applyBorder="1" applyAlignment="1">
      <alignment horizontal="center" vertical="center" justifyLastLine="1"/>
    </xf>
    <xf numFmtId="0" fontId="3" fillId="0" borderId="117" xfId="3" applyFont="1" applyBorder="1" applyAlignment="1">
      <alignment horizontal="center" vertical="center" justifyLastLine="1"/>
    </xf>
    <xf numFmtId="0" fontId="3" fillId="0" borderId="93" xfId="3" applyFont="1" applyBorder="1" applyAlignment="1">
      <alignment horizontal="center" vertical="center" justifyLastLine="1"/>
    </xf>
    <xf numFmtId="0" fontId="3" fillId="0" borderId="105" xfId="3" applyFont="1" applyBorder="1" applyAlignment="1">
      <alignment horizontal="center" vertical="center" justifyLastLine="1"/>
    </xf>
    <xf numFmtId="0" fontId="3" fillId="0" borderId="43" xfId="3" applyFont="1" applyBorder="1" applyAlignment="1">
      <alignment horizontal="distributed" vertical="center" justifyLastLine="1"/>
    </xf>
    <xf numFmtId="0" fontId="3" fillId="0" borderId="105" xfId="3" applyFont="1" applyBorder="1" applyAlignment="1">
      <alignment horizontal="distributed" vertical="center" justifyLastLine="1"/>
    </xf>
    <xf numFmtId="0" fontId="3" fillId="0" borderId="105" xfId="3" applyFont="1" applyBorder="1" applyAlignment="1">
      <alignment horizontal="distributed" vertical="center" wrapText="1" justifyLastLine="1"/>
    </xf>
    <xf numFmtId="0" fontId="3" fillId="0" borderId="117" xfId="3" applyFont="1" applyBorder="1" applyAlignment="1">
      <alignment horizontal="distributed" vertical="center" wrapText="1" justifyLastLine="1"/>
    </xf>
    <xf numFmtId="0" fontId="3" fillId="0" borderId="93" xfId="3" applyFont="1" applyBorder="1" applyAlignment="1">
      <alignment horizontal="distributed" vertical="center" wrapText="1" justifyLastLine="1"/>
    </xf>
    <xf numFmtId="0" fontId="3" fillId="0" borderId="117" xfId="3" applyFont="1" applyBorder="1" applyAlignment="1">
      <alignment horizontal="distributed" vertical="center" justifyLastLine="1"/>
    </xf>
    <xf numFmtId="0" fontId="3" fillId="0" borderId="93" xfId="3" applyFont="1" applyBorder="1" applyAlignment="1">
      <alignment horizontal="distributed" vertical="center" justifyLastLine="1"/>
    </xf>
    <xf numFmtId="0" fontId="3" fillId="0" borderId="118" xfId="3" applyFont="1" applyBorder="1" applyAlignment="1">
      <alignment horizontal="center" vertical="center" justifyLastLine="1"/>
    </xf>
    <xf numFmtId="0" fontId="3" fillId="0" borderId="119" xfId="3" applyFont="1" applyBorder="1" applyAlignment="1">
      <alignment horizontal="distributed" vertical="center" justifyLastLine="1" shrinkToFit="1"/>
    </xf>
    <xf numFmtId="0" fontId="3" fillId="0" borderId="117" xfId="3" applyFont="1" applyBorder="1" applyAlignment="1">
      <alignment horizontal="distributed" justifyLastLine="1" shrinkToFit="1"/>
    </xf>
    <xf numFmtId="0" fontId="3" fillId="0" borderId="93" xfId="3" applyFont="1" applyBorder="1" applyAlignment="1">
      <alignment horizontal="distributed" justifyLastLine="1" shrinkToFit="1"/>
    </xf>
    <xf numFmtId="0" fontId="3" fillId="0" borderId="105" xfId="3" applyFont="1" applyBorder="1" applyAlignment="1">
      <alignment horizontal="distributed" vertical="center" justifyLastLine="1" shrinkToFit="1"/>
    </xf>
    <xf numFmtId="0" fontId="3" fillId="0" borderId="117" xfId="3" applyFont="1" applyBorder="1" applyAlignment="1">
      <alignment horizontal="distributed" vertical="center" justifyLastLine="1" shrinkToFit="1"/>
    </xf>
    <xf numFmtId="0" fontId="3" fillId="0" borderId="93" xfId="3" applyFont="1" applyBorder="1" applyAlignment="1">
      <alignment horizontal="distributed" vertical="center" justifyLastLine="1" shrinkToFit="1"/>
    </xf>
    <xf numFmtId="0" fontId="3" fillId="0" borderId="105" xfId="3" applyFont="1" applyBorder="1" applyAlignment="1">
      <alignment horizontal="distributed" vertical="center" wrapText="1" justifyLastLine="1" shrinkToFit="1"/>
    </xf>
    <xf numFmtId="0" fontId="3" fillId="0" borderId="118" xfId="3" applyFont="1" applyBorder="1" applyAlignment="1">
      <alignment horizontal="distributed" vertical="center" justifyLastLine="1"/>
    </xf>
    <xf numFmtId="0" fontId="3" fillId="0" borderId="120" xfId="3" applyFont="1" applyBorder="1"/>
    <xf numFmtId="0" fontId="20" fillId="6" borderId="121" xfId="3" applyFont="1" applyFill="1" applyBorder="1" applyAlignment="1">
      <alignment horizontal="center" vertical="center"/>
    </xf>
    <xf numFmtId="0" fontId="35" fillId="6" borderId="105" xfId="3" applyFont="1" applyFill="1" applyBorder="1" applyAlignment="1">
      <alignment horizontal="center" vertical="center" shrinkToFit="1"/>
    </xf>
    <xf numFmtId="0" fontId="35" fillId="6" borderId="93" xfId="3" applyFont="1" applyFill="1" applyBorder="1" applyAlignment="1">
      <alignment horizontal="center" vertical="center" shrinkToFit="1"/>
    </xf>
    <xf numFmtId="0" fontId="3" fillId="0" borderId="93" xfId="3" applyFont="1" applyBorder="1" applyAlignment="1">
      <alignment horizontal="center" vertical="center" shrinkToFit="1"/>
    </xf>
    <xf numFmtId="0" fontId="3" fillId="0" borderId="43" xfId="3" applyFont="1" applyBorder="1" applyAlignment="1">
      <alignment horizontal="center" vertical="center" shrinkToFit="1"/>
    </xf>
    <xf numFmtId="0" fontId="3" fillId="0" borderId="92" xfId="3" applyFont="1" applyBorder="1" applyAlignment="1">
      <alignment horizontal="center" vertical="center" shrinkToFit="1"/>
    </xf>
    <xf numFmtId="0" fontId="3" fillId="0" borderId="122" xfId="3" applyFont="1" applyBorder="1" applyAlignment="1">
      <alignment horizontal="center"/>
    </xf>
    <xf numFmtId="0" fontId="3" fillId="0" borderId="43" xfId="3" applyFont="1" applyBorder="1" applyAlignment="1">
      <alignment horizontal="center"/>
    </xf>
    <xf numFmtId="0" fontId="3" fillId="0" borderId="16" xfId="3" applyFont="1" applyBorder="1" applyAlignment="1">
      <alignment horizontal="center"/>
    </xf>
    <xf numFmtId="0" fontId="3" fillId="0" borderId="92" xfId="3" applyFont="1" applyBorder="1" applyAlignment="1">
      <alignment horizontal="center"/>
    </xf>
    <xf numFmtId="0" fontId="3" fillId="0" borderId="105" xfId="3" applyFont="1" applyBorder="1" applyAlignment="1">
      <alignment horizontal="center"/>
    </xf>
    <xf numFmtId="0" fontId="3" fillId="0" borderId="117" xfId="3" applyFont="1" applyBorder="1" applyAlignment="1">
      <alignment horizontal="center"/>
    </xf>
    <xf numFmtId="0" fontId="3" fillId="0" borderId="118" xfId="3" applyFont="1" applyBorder="1" applyAlignment="1">
      <alignment horizontal="center"/>
    </xf>
    <xf numFmtId="0" fontId="20" fillId="6" borderId="123" xfId="3" applyFont="1" applyFill="1" applyBorder="1" applyAlignment="1">
      <alignment horizontal="center" vertical="center"/>
    </xf>
    <xf numFmtId="0" fontId="35" fillId="6" borderId="43" xfId="3" applyFont="1" applyFill="1" applyBorder="1" applyAlignment="1">
      <alignment vertical="center" shrinkToFit="1"/>
    </xf>
    <xf numFmtId="49" fontId="20" fillId="6" borderId="43" xfId="3" applyNumberFormat="1" applyFont="1" applyFill="1" applyBorder="1" applyAlignment="1">
      <alignment horizontal="center" vertical="center"/>
    </xf>
    <xf numFmtId="49" fontId="20" fillId="6" borderId="105" xfId="3" applyNumberFormat="1" applyFont="1" applyFill="1" applyBorder="1" applyAlignment="1">
      <alignment horizontal="center" vertical="center"/>
    </xf>
    <xf numFmtId="49" fontId="20" fillId="6" borderId="93" xfId="3" applyNumberFormat="1" applyFont="1" applyFill="1" applyBorder="1" applyAlignment="1">
      <alignment horizontal="center" vertical="center"/>
    </xf>
    <xf numFmtId="49" fontId="20" fillId="6" borderId="92" xfId="3" applyNumberFormat="1" applyFont="1" applyFill="1" applyBorder="1" applyAlignment="1">
      <alignment horizontal="center" vertical="center"/>
    </xf>
    <xf numFmtId="49" fontId="3" fillId="6" borderId="93" xfId="3" applyNumberFormat="1" applyFill="1" applyBorder="1" applyAlignment="1">
      <alignment horizontal="center" vertical="center"/>
    </xf>
    <xf numFmtId="49" fontId="3" fillId="6" borderId="43" xfId="3" applyNumberFormat="1" applyFill="1" applyBorder="1" applyAlignment="1">
      <alignment horizontal="center" vertical="center"/>
    </xf>
    <xf numFmtId="49" fontId="3" fillId="6" borderId="92" xfId="3" applyNumberFormat="1" applyFill="1" applyBorder="1" applyAlignment="1">
      <alignment horizontal="center" vertical="center"/>
    </xf>
    <xf numFmtId="49" fontId="3" fillId="0" borderId="122" xfId="3" applyNumberFormat="1" applyFont="1" applyBorder="1" applyAlignment="1">
      <alignment horizontal="center" shrinkToFit="1"/>
    </xf>
    <xf numFmtId="49" fontId="3" fillId="0" borderId="43" xfId="3" applyNumberFormat="1" applyFont="1" applyBorder="1" applyAlignment="1">
      <alignment horizontal="center" shrinkToFit="1"/>
    </xf>
    <xf numFmtId="49" fontId="3" fillId="0" borderId="43" xfId="3" applyNumberFormat="1" applyFont="1" applyBorder="1" applyAlignment="1">
      <alignment horizontal="center" vertical="center" shrinkToFit="1"/>
    </xf>
    <xf numFmtId="49" fontId="3" fillId="0" borderId="41" xfId="3" applyNumberFormat="1" applyFont="1" applyBorder="1" applyAlignment="1">
      <alignment horizontal="center" shrinkToFit="1"/>
    </xf>
    <xf numFmtId="49" fontId="3" fillId="0" borderId="92" xfId="3" applyNumberFormat="1" applyFont="1" applyBorder="1" applyAlignment="1">
      <alignment horizontal="center" shrinkToFit="1"/>
    </xf>
    <xf numFmtId="49" fontId="3" fillId="0" borderId="122" xfId="3" applyNumberFormat="1" applyFont="1" applyBorder="1" applyAlignment="1">
      <alignment horizontal="center" vertical="center"/>
    </xf>
    <xf numFmtId="49" fontId="3" fillId="0" borderId="43" xfId="3" applyNumberFormat="1" applyFont="1" applyBorder="1" applyAlignment="1">
      <alignment horizontal="center" vertical="center"/>
    </xf>
    <xf numFmtId="49" fontId="3" fillId="0" borderId="43" xfId="3" applyNumberFormat="1" applyFont="1" applyBorder="1" applyAlignment="1">
      <alignment horizontal="center" vertical="center" wrapText="1"/>
    </xf>
    <xf numFmtId="49" fontId="3" fillId="0" borderId="105" xfId="3" applyNumberFormat="1" applyFont="1" applyBorder="1" applyAlignment="1">
      <alignment horizontal="center" vertical="center"/>
    </xf>
    <xf numFmtId="49" fontId="3" fillId="0" borderId="92" xfId="3" applyNumberFormat="1" applyFont="1" applyBorder="1" applyAlignment="1">
      <alignment horizontal="center" vertical="center"/>
    </xf>
    <xf numFmtId="0" fontId="20" fillId="6" borderId="124" xfId="3" applyFont="1" applyFill="1" applyBorder="1" applyAlignment="1">
      <alignment horizontal="center" vertical="center"/>
    </xf>
    <xf numFmtId="0" fontId="25" fillId="6" borderId="125" xfId="3" applyFont="1" applyFill="1" applyBorder="1" applyAlignment="1">
      <alignment horizontal="center" vertical="center"/>
    </xf>
    <xf numFmtId="0" fontId="36" fillId="6" borderId="125" xfId="3" applyFont="1" applyFill="1" applyBorder="1" applyAlignment="1">
      <alignment vertical="center" shrinkToFit="1"/>
    </xf>
    <xf numFmtId="0" fontId="35" fillId="6" borderId="125" xfId="3" applyFont="1" applyFill="1" applyBorder="1" applyAlignment="1">
      <alignment vertical="center" shrinkToFit="1"/>
    </xf>
    <xf numFmtId="0" fontId="36" fillId="6" borderId="126" xfId="3" applyFont="1" applyFill="1" applyBorder="1" applyAlignment="1">
      <alignment vertical="center" shrinkToFit="1"/>
    </xf>
    <xf numFmtId="0" fontId="36" fillId="6" borderId="127" xfId="3" applyFont="1" applyFill="1" applyBorder="1" applyAlignment="1">
      <alignment vertical="center" shrinkToFit="1"/>
    </xf>
    <xf numFmtId="0" fontId="36" fillId="6" borderId="128" xfId="3" applyFont="1" applyFill="1" applyBorder="1" applyAlignment="1">
      <alignment vertical="center" shrinkToFit="1"/>
    </xf>
    <xf numFmtId="0" fontId="36" fillId="6" borderId="129" xfId="3" applyFont="1" applyFill="1" applyBorder="1" applyAlignment="1">
      <alignment vertical="center" shrinkToFit="1"/>
    </xf>
    <xf numFmtId="0" fontId="36" fillId="6" borderId="130" xfId="3" applyFont="1" applyFill="1" applyBorder="1" applyAlignment="1">
      <alignment vertical="center" shrinkToFit="1"/>
    </xf>
    <xf numFmtId="0" fontId="36" fillId="6" borderId="131" xfId="3" applyFont="1" applyFill="1" applyBorder="1" applyAlignment="1">
      <alignment vertical="center" shrinkToFit="1"/>
    </xf>
    <xf numFmtId="0" fontId="36" fillId="6" borderId="132" xfId="3" applyFont="1" applyFill="1" applyBorder="1" applyAlignment="1">
      <alignment vertical="center" shrinkToFit="1"/>
    </xf>
    <xf numFmtId="0" fontId="36" fillId="6" borderId="127" xfId="3" applyFont="1" applyFill="1" applyBorder="1" applyAlignment="1">
      <alignment horizontal="left" vertical="center" shrinkToFit="1"/>
    </xf>
    <xf numFmtId="0" fontId="36" fillId="6" borderId="128" xfId="3" applyFont="1" applyFill="1" applyBorder="1" applyAlignment="1">
      <alignment horizontal="left" vertical="center" shrinkToFit="1"/>
    </xf>
    <xf numFmtId="0" fontId="3" fillId="6" borderId="125" xfId="3" applyFill="1" applyBorder="1" applyAlignment="1">
      <alignment vertical="center"/>
    </xf>
    <xf numFmtId="0" fontId="3" fillId="6" borderId="129" xfId="3" applyFill="1" applyBorder="1" applyAlignment="1">
      <alignment vertical="center"/>
    </xf>
    <xf numFmtId="0" fontId="3" fillId="0" borderId="133" xfId="3" applyFont="1" applyBorder="1"/>
    <xf numFmtId="0" fontId="3" fillId="0" borderId="125" xfId="3" applyFont="1" applyBorder="1"/>
    <xf numFmtId="0" fontId="3" fillId="0" borderId="126" xfId="3" applyFont="1" applyBorder="1"/>
    <xf numFmtId="0" fontId="3" fillId="0" borderId="125" xfId="3" applyFont="1" applyBorder="1" applyAlignment="1">
      <alignment vertical="center"/>
    </xf>
    <xf numFmtId="0" fontId="3" fillId="0" borderId="129" xfId="3" applyFont="1" applyBorder="1"/>
    <xf numFmtId="0" fontId="3" fillId="0" borderId="133" xfId="3" applyFont="1" applyBorder="1" applyAlignment="1">
      <alignment vertical="center" wrapText="1" shrinkToFit="1"/>
    </xf>
    <xf numFmtId="0" fontId="3" fillId="0" borderId="125" xfId="3" applyFont="1" applyBorder="1" applyAlignment="1">
      <alignment vertical="center" wrapText="1" shrinkToFit="1"/>
    </xf>
    <xf numFmtId="0" fontId="3" fillId="0" borderId="134" xfId="3" applyFont="1" applyBorder="1" applyAlignment="1">
      <alignment vertical="center" wrapText="1" shrinkToFit="1"/>
    </xf>
    <xf numFmtId="0" fontId="3" fillId="0" borderId="127" xfId="3" applyFont="1" applyBorder="1" applyAlignment="1">
      <alignment vertical="center" wrapText="1" shrinkToFit="1"/>
    </xf>
    <xf numFmtId="0" fontId="3" fillId="0" borderId="129" xfId="3" applyFont="1" applyBorder="1" applyAlignment="1">
      <alignment vertical="center" wrapText="1" shrinkToFit="1"/>
    </xf>
    <xf numFmtId="0" fontId="3" fillId="0" borderId="135" xfId="3" applyFont="1" applyBorder="1"/>
  </cellXfs>
  <cellStyles count="10">
    <cellStyle name="標準" xfId="0" builtinId="0"/>
    <cellStyle name="標準 2" xfId="1"/>
    <cellStyle name="標準_業者カード（コンサルR8-9）V3" xfId="2"/>
    <cellStyle name="標準_様式2（R8-9申請書・少額）V3" xfId="3"/>
    <cellStyle name="標準_様式4（役員名簿）" xfId="4"/>
    <cellStyle name="標準_様式4（役員名簿）_1" xfId="5"/>
    <cellStyle name="標準_様式9（地域貢献活動状況報告書）" xfId="6"/>
    <cellStyle name="標準_様式9（地域貢献活動状況報告書）_1" xfId="7"/>
    <cellStyle name="標準_様式9（地域貢献活動状況報告書）_2" xfId="8"/>
    <cellStyle name="桁区切り" xfId="9" builtinId="6"/>
  </cellStyles>
  <dxfs count="4">
    <dxf>
      <fill>
        <patternFill patternType="solid">
          <bgColor theme="0" tint="-0.35"/>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s>
  <tableStyles count="0" defaultTableStyle="TableStyleMedium2" defaultPivotStyle="PivotStyleLight16"/>
  <colors>
    <mruColors>
      <color rgb="FFE9FFE9"/>
      <color rgb="FFE9FF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externalLink" Target="externalLinks/externalLink1.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ctrlProps/ctrlProp1.xml><?xml version="1.0" encoding="utf-8"?>
<formControlPr xmlns="http://schemas.microsoft.com/office/spreadsheetml/2009/9/main" objectType="CheckBox" fmlaLink="$BT$21" lockText="1" noThreeD="1"/>
</file>

<file path=xl/ctrlProps/ctrlProp10.xml><?xml version="1.0" encoding="utf-8"?>
<formControlPr xmlns="http://schemas.microsoft.com/office/spreadsheetml/2009/9/main" objectType="CheckBox" fmlaLink="$BV$22" lockText="1" noThreeD="1"/>
</file>

<file path=xl/ctrlProps/ctrlProp11.xml><?xml version="1.0" encoding="utf-8"?>
<formControlPr xmlns="http://schemas.microsoft.com/office/spreadsheetml/2009/9/main" objectType="CheckBox" fmlaLink="$BW$22" lockText="1" noThreeD="1"/>
</file>

<file path=xl/ctrlProps/ctrlProp12.xml><?xml version="1.0" encoding="utf-8"?>
<formControlPr xmlns="http://schemas.microsoft.com/office/spreadsheetml/2009/9/main" objectType="CheckBox" fmlaLink="$BX$22" lockText="1" noThreeD="1"/>
</file>

<file path=xl/ctrlProps/ctrlProp13.xml><?xml version="1.0" encoding="utf-8"?>
<formControlPr xmlns="http://schemas.microsoft.com/office/spreadsheetml/2009/9/main" objectType="CheckBox" fmlaLink="$BY$22" lockText="1" noThreeD="1"/>
</file>

<file path=xl/ctrlProps/ctrlProp14.xml><?xml version="1.0" encoding="utf-8"?>
<formControlPr xmlns="http://schemas.microsoft.com/office/spreadsheetml/2009/9/main" objectType="CheckBox" fmlaLink="$BZ$22" lockText="1" noThreeD="1"/>
</file>

<file path=xl/ctrlProps/ctrlProp15.xml><?xml version="1.0" encoding="utf-8"?>
<formControlPr xmlns="http://schemas.microsoft.com/office/spreadsheetml/2009/9/main" objectType="CheckBox" fmlaLink="$BT$23" lockText="1" noThreeD="1"/>
</file>

<file path=xl/ctrlProps/ctrlProp16.xml><?xml version="1.0" encoding="utf-8"?>
<formControlPr xmlns="http://schemas.microsoft.com/office/spreadsheetml/2009/9/main" objectType="CheckBox" fmlaLink="$BU$23" lockText="1" noThreeD="1"/>
</file>

<file path=xl/ctrlProps/ctrlProp17.xml><?xml version="1.0" encoding="utf-8"?>
<formControlPr xmlns="http://schemas.microsoft.com/office/spreadsheetml/2009/9/main" objectType="CheckBox" fmlaLink="$BV$23" lockText="1" noThreeD="1"/>
</file>

<file path=xl/ctrlProps/ctrlProp18.xml><?xml version="1.0" encoding="utf-8"?>
<formControlPr xmlns="http://schemas.microsoft.com/office/spreadsheetml/2009/9/main" objectType="CheckBox" fmlaLink="$BW$23" lockText="1" noThreeD="1"/>
</file>

<file path=xl/ctrlProps/ctrlProp19.xml><?xml version="1.0" encoding="utf-8"?>
<formControlPr xmlns="http://schemas.microsoft.com/office/spreadsheetml/2009/9/main" objectType="CheckBox" fmlaLink="$BX$23" lockText="1" noThreeD="1"/>
</file>

<file path=xl/ctrlProps/ctrlProp2.xml><?xml version="1.0" encoding="utf-8"?>
<formControlPr xmlns="http://schemas.microsoft.com/office/spreadsheetml/2009/9/main" objectType="CheckBox" fmlaLink="$BU$21" lockText="1" noThreeD="1"/>
</file>

<file path=xl/ctrlProps/ctrlProp20.xml><?xml version="1.0" encoding="utf-8"?>
<formControlPr xmlns="http://schemas.microsoft.com/office/spreadsheetml/2009/9/main" objectType="CheckBox" fmlaLink="$BY$23" lockText="1" noThreeD="1"/>
</file>

<file path=xl/ctrlProps/ctrlProp21.xml><?xml version="1.0" encoding="utf-8"?>
<formControlPr xmlns="http://schemas.microsoft.com/office/spreadsheetml/2009/9/main" objectType="CheckBox" fmlaLink="$BZ$23" lockText="1" noThreeD="1"/>
</file>

<file path=xl/ctrlProps/ctrlProp22.xml><?xml version="1.0" encoding="utf-8"?>
<formControlPr xmlns="http://schemas.microsoft.com/office/spreadsheetml/2009/9/main" objectType="CheckBox" fmlaLink="$BT$31" lockText="1" noThreeD="1"/>
</file>

<file path=xl/ctrlProps/ctrlProp23.xml><?xml version="1.0" encoding="utf-8"?>
<formControlPr xmlns="http://schemas.microsoft.com/office/spreadsheetml/2009/9/main" objectType="CheckBox" fmlaLink="$BU$31" lockText="1" noThreeD="1"/>
</file>

<file path=xl/ctrlProps/ctrlProp24.xml><?xml version="1.0" encoding="utf-8"?>
<formControlPr xmlns="http://schemas.microsoft.com/office/spreadsheetml/2009/9/main" objectType="CheckBox" fmlaLink="$BZ$26" lockText="1" noThreeD="1"/>
</file>

<file path=xl/ctrlProps/ctrlProp25.xml><?xml version="1.0" encoding="utf-8"?>
<formControlPr xmlns="http://schemas.microsoft.com/office/spreadsheetml/2009/9/main" objectType="CheckBox" fmlaLink="$BU$34" lockText="1" noThreeD="1"/>
</file>

<file path=xl/ctrlProps/ctrlProp26.xml><?xml version="1.0" encoding="utf-8"?>
<formControlPr xmlns="http://schemas.microsoft.com/office/spreadsheetml/2009/9/main" objectType="CheckBox" fmlaLink="$BT$34" lockText="1" noThreeD="1"/>
</file>

<file path=xl/ctrlProps/ctrlProp27.xml><?xml version="1.0" encoding="utf-8"?>
<formControlPr xmlns="http://schemas.microsoft.com/office/spreadsheetml/2009/9/main" objectType="CheckBox" fmlaLink="$BZ$31" lockText="1" noThreeD="1"/>
</file>

<file path=xl/ctrlProps/ctrlProp28.xml><?xml version="1.0" encoding="utf-8"?>
<formControlPr xmlns="http://schemas.microsoft.com/office/spreadsheetml/2009/9/main" objectType="CheckBox" fmlaLink="$BZ$32" lockText="1" noThreeD="1"/>
</file>

<file path=xl/ctrlProps/ctrlProp29.xml><?xml version="1.0" encoding="utf-8"?>
<formControlPr xmlns="http://schemas.microsoft.com/office/spreadsheetml/2009/9/main" objectType="CheckBox" fmlaLink="$BT$5" lockText="1" noThreeD="1"/>
</file>

<file path=xl/ctrlProps/ctrlProp3.xml><?xml version="1.0" encoding="utf-8"?>
<formControlPr xmlns="http://schemas.microsoft.com/office/spreadsheetml/2009/9/main" objectType="CheckBox" fmlaLink="$BV$21" lockText="1" noThreeD="1"/>
</file>

<file path=xl/ctrlProps/ctrlProp30.xml><?xml version="1.0" encoding="utf-8"?>
<formControlPr xmlns="http://schemas.microsoft.com/office/spreadsheetml/2009/9/main" objectType="CheckBox" fmlaLink="$BU$5" lockText="1" noThreeD="1"/>
</file>

<file path=xl/ctrlProps/ctrlProp31.xml><?xml version="1.0" encoding="utf-8"?>
<formControlPr xmlns="http://schemas.microsoft.com/office/spreadsheetml/2009/9/main" objectType="CheckBox" fmlaLink="$BV$5" lockText="1" noThreeD="1"/>
</file>

<file path=xl/ctrlProps/ctrlProp32.xml><?xml version="1.0" encoding="utf-8"?>
<formControlPr xmlns="http://schemas.microsoft.com/office/spreadsheetml/2009/9/main" objectType="CheckBox" fmlaLink="$BW$5" lockText="1" noThreeD="1"/>
</file>

<file path=xl/ctrlProps/ctrlProp4.xml><?xml version="1.0" encoding="utf-8"?>
<formControlPr xmlns="http://schemas.microsoft.com/office/spreadsheetml/2009/9/main" objectType="CheckBox" fmlaLink="$BW$21" lockText="1" noThreeD="1"/>
</file>

<file path=xl/ctrlProps/ctrlProp5.xml><?xml version="1.0" encoding="utf-8"?>
<formControlPr xmlns="http://schemas.microsoft.com/office/spreadsheetml/2009/9/main" objectType="CheckBox" fmlaLink="$BX$21" lockText="1" noThreeD="1"/>
</file>

<file path=xl/ctrlProps/ctrlProp6.xml><?xml version="1.0" encoding="utf-8"?>
<formControlPr xmlns="http://schemas.microsoft.com/office/spreadsheetml/2009/9/main" objectType="CheckBox" fmlaLink="$BY$21" lockText="1" noThreeD="1"/>
</file>

<file path=xl/ctrlProps/ctrlProp7.xml><?xml version="1.0" encoding="utf-8"?>
<formControlPr xmlns="http://schemas.microsoft.com/office/spreadsheetml/2009/9/main" objectType="CheckBox" fmlaLink="$BZ$21" lockText="1" noThreeD="1"/>
</file>

<file path=xl/ctrlProps/ctrlProp8.xml><?xml version="1.0" encoding="utf-8"?>
<formControlPr xmlns="http://schemas.microsoft.com/office/spreadsheetml/2009/9/main" objectType="CheckBox" fmlaLink="$BT$22" lockText="1" noThreeD="1"/>
</file>

<file path=xl/ctrlProps/ctrlProp9.xml><?xml version="1.0" encoding="utf-8"?>
<formControlPr xmlns="http://schemas.microsoft.com/office/spreadsheetml/2009/9/main" objectType="CheckBox" fmlaLink="$BU$22" lockText="1" noThreeD="1"/>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26</xdr:col>
      <xdr:colOff>50800</xdr:colOff>
      <xdr:row>29</xdr:row>
      <xdr:rowOff>105410</xdr:rowOff>
    </xdr:from>
    <xdr:to xmlns:xdr="http://schemas.openxmlformats.org/drawingml/2006/spreadsheetDrawing">
      <xdr:col>32</xdr:col>
      <xdr:colOff>65405</xdr:colOff>
      <xdr:row>35</xdr:row>
      <xdr:rowOff>28575</xdr:rowOff>
    </xdr:to>
    <xdr:sp macro="" textlink="">
      <xdr:nvSpPr>
        <xdr:cNvPr id="2" name="Oval 1"/>
        <xdr:cNvSpPr>
          <a:spLocks noChangeArrowheads="1"/>
        </xdr:cNvSpPr>
      </xdr:nvSpPr>
      <xdr:spPr>
        <a:xfrm>
          <a:off x="4362450" y="6283325"/>
          <a:ext cx="1043305" cy="1104265"/>
        </a:xfrm>
        <a:prstGeom prst="ellipse">
          <a:avLst/>
        </a:prstGeom>
        <a:noFill/>
        <a:ln w="3175">
          <a:solidFill>
            <a:schemeClr val="bg1">
              <a:lumMod val="65000"/>
            </a:schemeClr>
          </a:solidFill>
          <a:prstDash val="dash"/>
          <a:round/>
          <a:headEnd/>
          <a:tailEnd/>
        </a:ln>
      </xdr:spPr>
      <xdr:txBody>
        <a:bodyPr vertOverflow="clip" horzOverflow="clip"/>
        <a:lstStyle/>
        <a:p>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31115</xdr:colOff>
          <xdr:row>20</xdr:row>
          <xdr:rowOff>0</xdr:rowOff>
        </xdr:from>
        <xdr:to xmlns:xdr="http://schemas.openxmlformats.org/drawingml/2006/spreadsheetDrawing">
          <xdr:col>17</xdr:col>
          <xdr:colOff>0</xdr:colOff>
          <xdr:row>21</xdr:row>
          <xdr:rowOff>0</xdr:rowOff>
        </xdr:to>
        <xdr:sp textlink="">
          <xdr:nvSpPr>
            <xdr:cNvPr id="3074" name="チェック 2" hidden="1">
              <a:extLst>
                <a:ext uri="{63B3BB69-23CF-44E3-9099-C40C66FF867C}">
                  <a14:compatExt spid="_x0000_s3074"/>
                </a:ext>
              </a:extLst>
            </xdr:cNvPr>
            <xdr:cNvSpPr>
              <a:spLocks noRot="1" noChangeShapeType="1"/>
            </xdr:cNvSpPr>
          </xdr:nvSpPr>
          <xdr:spPr>
            <a:xfrm>
              <a:off x="2456815" y="42348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31115</xdr:colOff>
          <xdr:row>19</xdr:row>
          <xdr:rowOff>190500</xdr:rowOff>
        </xdr:from>
        <xdr:to xmlns:xdr="http://schemas.openxmlformats.org/drawingml/2006/spreadsheetDrawing">
          <xdr:col>19</xdr:col>
          <xdr:colOff>0</xdr:colOff>
          <xdr:row>20</xdr:row>
          <xdr:rowOff>339090</xdr:rowOff>
        </xdr:to>
        <xdr:sp textlink="">
          <xdr:nvSpPr>
            <xdr:cNvPr id="3075" name="チェック 3" hidden="1">
              <a:extLst>
                <a:ext uri="{63B3BB69-23CF-44E3-9099-C40C66FF867C}">
                  <a14:compatExt spid="_x0000_s3075"/>
                </a:ext>
              </a:extLst>
            </xdr:cNvPr>
            <xdr:cNvSpPr>
              <a:spLocks noRot="1" noChangeShapeType="1"/>
            </xdr:cNvSpPr>
          </xdr:nvSpPr>
          <xdr:spPr>
            <a:xfrm>
              <a:off x="2799715" y="4234815"/>
              <a:ext cx="311785" cy="33909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22860</xdr:colOff>
          <xdr:row>19</xdr:row>
          <xdr:rowOff>190500</xdr:rowOff>
        </xdr:from>
        <xdr:to xmlns:xdr="http://schemas.openxmlformats.org/drawingml/2006/spreadsheetDrawing">
          <xdr:col>20</xdr:col>
          <xdr:colOff>163195</xdr:colOff>
          <xdr:row>21</xdr:row>
          <xdr:rowOff>3810</xdr:rowOff>
        </xdr:to>
        <xdr:sp textlink="">
          <xdr:nvSpPr>
            <xdr:cNvPr id="3076" name="チェック 4" hidden="1">
              <a:extLst>
                <a:ext uri="{63B3BB69-23CF-44E3-9099-C40C66FF867C}">
                  <a14:compatExt spid="_x0000_s3076"/>
                </a:ext>
              </a:extLst>
            </xdr:cNvPr>
            <xdr:cNvSpPr>
              <a:spLocks noRot="1" noChangeShapeType="1"/>
            </xdr:cNvSpPr>
          </xdr:nvSpPr>
          <xdr:spPr>
            <a:xfrm>
              <a:off x="3134360" y="4234815"/>
              <a:ext cx="311785" cy="3467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15875</xdr:colOff>
          <xdr:row>20</xdr:row>
          <xdr:rowOff>0</xdr:rowOff>
        </xdr:from>
        <xdr:to xmlns:xdr="http://schemas.openxmlformats.org/drawingml/2006/spreadsheetDrawing">
          <xdr:col>22</xdr:col>
          <xdr:colOff>155575</xdr:colOff>
          <xdr:row>20</xdr:row>
          <xdr:rowOff>334645</xdr:rowOff>
        </xdr:to>
        <xdr:sp textlink="">
          <xdr:nvSpPr>
            <xdr:cNvPr id="3077" name="チェック 5" hidden="1">
              <a:extLst>
                <a:ext uri="{63B3BB69-23CF-44E3-9099-C40C66FF867C}">
                  <a14:compatExt spid="_x0000_s3077"/>
                </a:ext>
              </a:extLst>
            </xdr:cNvPr>
            <xdr:cNvSpPr>
              <a:spLocks noRot="1" noChangeShapeType="1"/>
            </xdr:cNvSpPr>
          </xdr:nvSpPr>
          <xdr:spPr>
            <a:xfrm>
              <a:off x="3470275" y="4234815"/>
              <a:ext cx="311150" cy="334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15240</xdr:colOff>
          <xdr:row>20</xdr:row>
          <xdr:rowOff>0</xdr:rowOff>
        </xdr:from>
        <xdr:to xmlns:xdr="http://schemas.openxmlformats.org/drawingml/2006/spreadsheetDrawing">
          <xdr:col>24</xdr:col>
          <xdr:colOff>155575</xdr:colOff>
          <xdr:row>21</xdr:row>
          <xdr:rowOff>8255</xdr:rowOff>
        </xdr:to>
        <xdr:sp textlink="">
          <xdr:nvSpPr>
            <xdr:cNvPr id="3078" name="チェック 6" hidden="1">
              <a:extLst>
                <a:ext uri="{63B3BB69-23CF-44E3-9099-C40C66FF867C}">
                  <a14:compatExt spid="_x0000_s3078"/>
                </a:ext>
              </a:extLst>
            </xdr:cNvPr>
            <xdr:cNvSpPr>
              <a:spLocks noRot="1" noChangeShapeType="1"/>
            </xdr:cNvSpPr>
          </xdr:nvSpPr>
          <xdr:spPr>
            <a:xfrm>
              <a:off x="3812540" y="4234815"/>
              <a:ext cx="311785" cy="35115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23495</xdr:colOff>
          <xdr:row>20</xdr:row>
          <xdr:rowOff>0</xdr:rowOff>
        </xdr:from>
        <xdr:to xmlns:xdr="http://schemas.openxmlformats.org/drawingml/2006/spreadsheetDrawing">
          <xdr:col>26</xdr:col>
          <xdr:colOff>163830</xdr:colOff>
          <xdr:row>21</xdr:row>
          <xdr:rowOff>0</xdr:rowOff>
        </xdr:to>
        <xdr:sp textlink="">
          <xdr:nvSpPr>
            <xdr:cNvPr id="3079" name="チェック 7" hidden="1">
              <a:extLst>
                <a:ext uri="{63B3BB69-23CF-44E3-9099-C40C66FF867C}">
                  <a14:compatExt spid="_x0000_s3079"/>
                </a:ext>
              </a:extLst>
            </xdr:cNvPr>
            <xdr:cNvSpPr>
              <a:spLocks noRot="1" noChangeShapeType="1"/>
            </xdr:cNvSpPr>
          </xdr:nvSpPr>
          <xdr:spPr>
            <a:xfrm>
              <a:off x="4163695" y="42348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31115</xdr:colOff>
          <xdr:row>20</xdr:row>
          <xdr:rowOff>8255</xdr:rowOff>
        </xdr:from>
        <xdr:to xmlns:xdr="http://schemas.openxmlformats.org/drawingml/2006/spreadsheetDrawing">
          <xdr:col>29</xdr:col>
          <xdr:colOff>0</xdr:colOff>
          <xdr:row>21</xdr:row>
          <xdr:rowOff>0</xdr:rowOff>
        </xdr:to>
        <xdr:sp textlink="">
          <xdr:nvSpPr>
            <xdr:cNvPr id="3080" name="チェック 8" hidden="1">
              <a:extLst>
                <a:ext uri="{63B3BB69-23CF-44E3-9099-C40C66FF867C}">
                  <a14:compatExt spid="_x0000_s3080"/>
                </a:ext>
              </a:extLst>
            </xdr:cNvPr>
            <xdr:cNvSpPr>
              <a:spLocks noRot="1" noChangeShapeType="1"/>
            </xdr:cNvSpPr>
          </xdr:nvSpPr>
          <xdr:spPr>
            <a:xfrm>
              <a:off x="4514215" y="4243070"/>
              <a:ext cx="311785" cy="334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38735</xdr:colOff>
          <xdr:row>21</xdr:row>
          <xdr:rowOff>0</xdr:rowOff>
        </xdr:from>
        <xdr:to xmlns:xdr="http://schemas.openxmlformats.org/drawingml/2006/spreadsheetDrawing">
          <xdr:col>17</xdr:col>
          <xdr:colOff>7620</xdr:colOff>
          <xdr:row>22</xdr:row>
          <xdr:rowOff>0</xdr:rowOff>
        </xdr:to>
        <xdr:sp textlink="">
          <xdr:nvSpPr>
            <xdr:cNvPr id="3081" name="チェック 9" hidden="1">
              <a:extLst>
                <a:ext uri="{63B3BB69-23CF-44E3-9099-C40C66FF867C}">
                  <a14:compatExt spid="_x0000_s3081"/>
                </a:ext>
              </a:extLst>
            </xdr:cNvPr>
            <xdr:cNvSpPr>
              <a:spLocks noRot="1" noChangeShapeType="1"/>
            </xdr:cNvSpPr>
          </xdr:nvSpPr>
          <xdr:spPr>
            <a:xfrm>
              <a:off x="2464435"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34925</xdr:colOff>
          <xdr:row>21</xdr:row>
          <xdr:rowOff>0</xdr:rowOff>
        </xdr:from>
        <xdr:to xmlns:xdr="http://schemas.openxmlformats.org/drawingml/2006/spreadsheetDrawing">
          <xdr:col>19</xdr:col>
          <xdr:colOff>3810</xdr:colOff>
          <xdr:row>22</xdr:row>
          <xdr:rowOff>0</xdr:rowOff>
        </xdr:to>
        <xdr:sp textlink="">
          <xdr:nvSpPr>
            <xdr:cNvPr id="3082" name="チェック 10" hidden="1">
              <a:extLst>
                <a:ext uri="{63B3BB69-23CF-44E3-9099-C40C66FF867C}">
                  <a14:compatExt spid="_x0000_s3082"/>
                </a:ext>
              </a:extLst>
            </xdr:cNvPr>
            <xdr:cNvSpPr>
              <a:spLocks noRot="1" noChangeShapeType="1"/>
            </xdr:cNvSpPr>
          </xdr:nvSpPr>
          <xdr:spPr>
            <a:xfrm>
              <a:off x="2803525"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23495</xdr:colOff>
          <xdr:row>21</xdr:row>
          <xdr:rowOff>0</xdr:rowOff>
        </xdr:from>
        <xdr:to xmlns:xdr="http://schemas.openxmlformats.org/drawingml/2006/spreadsheetDrawing">
          <xdr:col>20</xdr:col>
          <xdr:colOff>163830</xdr:colOff>
          <xdr:row>22</xdr:row>
          <xdr:rowOff>0</xdr:rowOff>
        </xdr:to>
        <xdr:sp textlink="">
          <xdr:nvSpPr>
            <xdr:cNvPr id="3083" name="チェック 11" hidden="1">
              <a:extLst>
                <a:ext uri="{63B3BB69-23CF-44E3-9099-C40C66FF867C}">
                  <a14:compatExt spid="_x0000_s3083"/>
                </a:ext>
              </a:extLst>
            </xdr:cNvPr>
            <xdr:cNvSpPr>
              <a:spLocks noRot="1" noChangeShapeType="1"/>
            </xdr:cNvSpPr>
          </xdr:nvSpPr>
          <xdr:spPr>
            <a:xfrm>
              <a:off x="3134995"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23495</xdr:colOff>
          <xdr:row>21</xdr:row>
          <xdr:rowOff>0</xdr:rowOff>
        </xdr:from>
        <xdr:to xmlns:xdr="http://schemas.openxmlformats.org/drawingml/2006/spreadsheetDrawing">
          <xdr:col>22</xdr:col>
          <xdr:colOff>163830</xdr:colOff>
          <xdr:row>22</xdr:row>
          <xdr:rowOff>0</xdr:rowOff>
        </xdr:to>
        <xdr:sp textlink="">
          <xdr:nvSpPr>
            <xdr:cNvPr id="3084" name="チェック 12" hidden="1">
              <a:extLst>
                <a:ext uri="{63B3BB69-23CF-44E3-9099-C40C66FF867C}">
                  <a14:compatExt spid="_x0000_s3084"/>
                </a:ext>
              </a:extLst>
            </xdr:cNvPr>
            <xdr:cNvSpPr>
              <a:spLocks noRot="1" noChangeShapeType="1"/>
            </xdr:cNvSpPr>
          </xdr:nvSpPr>
          <xdr:spPr>
            <a:xfrm>
              <a:off x="3477895"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31115</xdr:colOff>
          <xdr:row>21</xdr:row>
          <xdr:rowOff>0</xdr:rowOff>
        </xdr:from>
        <xdr:to xmlns:xdr="http://schemas.openxmlformats.org/drawingml/2006/spreadsheetDrawing">
          <xdr:col>24</xdr:col>
          <xdr:colOff>170815</xdr:colOff>
          <xdr:row>22</xdr:row>
          <xdr:rowOff>0</xdr:rowOff>
        </xdr:to>
        <xdr:sp textlink="">
          <xdr:nvSpPr>
            <xdr:cNvPr id="3085" name="チェック 13" hidden="1">
              <a:extLst>
                <a:ext uri="{63B3BB69-23CF-44E3-9099-C40C66FF867C}">
                  <a14:compatExt spid="_x0000_s3085"/>
                </a:ext>
              </a:extLst>
            </xdr:cNvPr>
            <xdr:cNvSpPr>
              <a:spLocks noRot="1" noChangeShapeType="1"/>
            </xdr:cNvSpPr>
          </xdr:nvSpPr>
          <xdr:spPr>
            <a:xfrm>
              <a:off x="3828415" y="4577715"/>
              <a:ext cx="311150"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23495</xdr:colOff>
          <xdr:row>21</xdr:row>
          <xdr:rowOff>8255</xdr:rowOff>
        </xdr:from>
        <xdr:to xmlns:xdr="http://schemas.openxmlformats.org/drawingml/2006/spreadsheetDrawing">
          <xdr:col>26</xdr:col>
          <xdr:colOff>163830</xdr:colOff>
          <xdr:row>22</xdr:row>
          <xdr:rowOff>0</xdr:rowOff>
        </xdr:to>
        <xdr:sp textlink="">
          <xdr:nvSpPr>
            <xdr:cNvPr id="3086" name="チェック 14" hidden="1">
              <a:extLst>
                <a:ext uri="{63B3BB69-23CF-44E3-9099-C40C66FF867C}">
                  <a14:compatExt spid="_x0000_s3086"/>
                </a:ext>
              </a:extLst>
            </xdr:cNvPr>
            <xdr:cNvSpPr>
              <a:spLocks noRot="1" noChangeShapeType="1"/>
            </xdr:cNvSpPr>
          </xdr:nvSpPr>
          <xdr:spPr>
            <a:xfrm>
              <a:off x="4163695" y="4585970"/>
              <a:ext cx="311785" cy="334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35560</xdr:colOff>
          <xdr:row>21</xdr:row>
          <xdr:rowOff>0</xdr:rowOff>
        </xdr:from>
        <xdr:to xmlns:xdr="http://schemas.openxmlformats.org/drawingml/2006/spreadsheetDrawing">
          <xdr:col>29</xdr:col>
          <xdr:colOff>4445</xdr:colOff>
          <xdr:row>22</xdr:row>
          <xdr:rowOff>0</xdr:rowOff>
        </xdr:to>
        <xdr:sp textlink="">
          <xdr:nvSpPr>
            <xdr:cNvPr id="3087" name="チェック 15" hidden="1">
              <a:extLst>
                <a:ext uri="{63B3BB69-23CF-44E3-9099-C40C66FF867C}">
                  <a14:compatExt spid="_x0000_s3087"/>
                </a:ext>
              </a:extLst>
            </xdr:cNvPr>
            <xdr:cNvSpPr>
              <a:spLocks noRot="1" noChangeShapeType="1"/>
            </xdr:cNvSpPr>
          </xdr:nvSpPr>
          <xdr:spPr>
            <a:xfrm>
              <a:off x="4518660" y="45777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23495</xdr:colOff>
          <xdr:row>22</xdr:row>
          <xdr:rowOff>0</xdr:rowOff>
        </xdr:from>
        <xdr:to xmlns:xdr="http://schemas.openxmlformats.org/drawingml/2006/spreadsheetDrawing">
          <xdr:col>16</xdr:col>
          <xdr:colOff>163830</xdr:colOff>
          <xdr:row>23</xdr:row>
          <xdr:rowOff>0</xdr:rowOff>
        </xdr:to>
        <xdr:sp textlink="">
          <xdr:nvSpPr>
            <xdr:cNvPr id="3088" name="チェック 16" hidden="1">
              <a:extLst>
                <a:ext uri="{63B3BB69-23CF-44E3-9099-C40C66FF867C}">
                  <a14:compatExt spid="_x0000_s3088"/>
                </a:ext>
              </a:extLst>
            </xdr:cNvPr>
            <xdr:cNvSpPr>
              <a:spLocks noRot="1" noChangeShapeType="1"/>
            </xdr:cNvSpPr>
          </xdr:nvSpPr>
          <xdr:spPr>
            <a:xfrm>
              <a:off x="244919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19685</xdr:colOff>
          <xdr:row>22</xdr:row>
          <xdr:rowOff>0</xdr:rowOff>
        </xdr:from>
        <xdr:to xmlns:xdr="http://schemas.openxmlformats.org/drawingml/2006/spreadsheetDrawing">
          <xdr:col>18</xdr:col>
          <xdr:colOff>160020</xdr:colOff>
          <xdr:row>23</xdr:row>
          <xdr:rowOff>0</xdr:rowOff>
        </xdr:to>
        <xdr:sp textlink="">
          <xdr:nvSpPr>
            <xdr:cNvPr id="3089" name="チェック 17" hidden="1">
              <a:extLst>
                <a:ext uri="{63B3BB69-23CF-44E3-9099-C40C66FF867C}">
                  <a14:compatExt spid="_x0000_s3089"/>
                </a:ext>
              </a:extLst>
            </xdr:cNvPr>
            <xdr:cNvSpPr>
              <a:spLocks noRot="1" noChangeShapeType="1"/>
            </xdr:cNvSpPr>
          </xdr:nvSpPr>
          <xdr:spPr>
            <a:xfrm>
              <a:off x="278828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27305</xdr:colOff>
          <xdr:row>22</xdr:row>
          <xdr:rowOff>0</xdr:rowOff>
        </xdr:from>
        <xdr:to xmlns:xdr="http://schemas.openxmlformats.org/drawingml/2006/spreadsheetDrawing">
          <xdr:col>20</xdr:col>
          <xdr:colOff>167640</xdr:colOff>
          <xdr:row>23</xdr:row>
          <xdr:rowOff>0</xdr:rowOff>
        </xdr:to>
        <xdr:sp textlink="">
          <xdr:nvSpPr>
            <xdr:cNvPr id="3090" name="チェック 18" hidden="1">
              <a:extLst>
                <a:ext uri="{63B3BB69-23CF-44E3-9099-C40C66FF867C}">
                  <a14:compatExt spid="_x0000_s3090"/>
                </a:ext>
              </a:extLst>
            </xdr:cNvPr>
            <xdr:cNvSpPr>
              <a:spLocks noRot="1" noChangeShapeType="1"/>
            </xdr:cNvSpPr>
          </xdr:nvSpPr>
          <xdr:spPr>
            <a:xfrm>
              <a:off x="313880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27305</xdr:colOff>
          <xdr:row>22</xdr:row>
          <xdr:rowOff>0</xdr:rowOff>
        </xdr:from>
        <xdr:to xmlns:xdr="http://schemas.openxmlformats.org/drawingml/2006/spreadsheetDrawing">
          <xdr:col>22</xdr:col>
          <xdr:colOff>167640</xdr:colOff>
          <xdr:row>23</xdr:row>
          <xdr:rowOff>0</xdr:rowOff>
        </xdr:to>
        <xdr:sp textlink="">
          <xdr:nvSpPr>
            <xdr:cNvPr id="3091" name="チェック 19" hidden="1">
              <a:extLst>
                <a:ext uri="{63B3BB69-23CF-44E3-9099-C40C66FF867C}">
                  <a14:compatExt spid="_x0000_s3091"/>
                </a:ext>
              </a:extLst>
            </xdr:cNvPr>
            <xdr:cNvSpPr>
              <a:spLocks noRot="1" noChangeShapeType="1"/>
            </xdr:cNvSpPr>
          </xdr:nvSpPr>
          <xdr:spPr>
            <a:xfrm>
              <a:off x="348170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31115</xdr:colOff>
          <xdr:row>22</xdr:row>
          <xdr:rowOff>0</xdr:rowOff>
        </xdr:from>
        <xdr:to xmlns:xdr="http://schemas.openxmlformats.org/drawingml/2006/spreadsheetDrawing">
          <xdr:col>25</xdr:col>
          <xdr:colOff>0</xdr:colOff>
          <xdr:row>23</xdr:row>
          <xdr:rowOff>0</xdr:rowOff>
        </xdr:to>
        <xdr:sp textlink="">
          <xdr:nvSpPr>
            <xdr:cNvPr id="3092" name="チェック 20" hidden="1">
              <a:extLst>
                <a:ext uri="{63B3BB69-23CF-44E3-9099-C40C66FF867C}">
                  <a14:compatExt spid="_x0000_s3092"/>
                </a:ext>
              </a:extLst>
            </xdr:cNvPr>
            <xdr:cNvSpPr>
              <a:spLocks noRot="1" noChangeShapeType="1"/>
            </xdr:cNvSpPr>
          </xdr:nvSpPr>
          <xdr:spPr>
            <a:xfrm>
              <a:off x="382841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31750</xdr:colOff>
          <xdr:row>22</xdr:row>
          <xdr:rowOff>0</xdr:rowOff>
        </xdr:from>
        <xdr:to xmlns:xdr="http://schemas.openxmlformats.org/drawingml/2006/spreadsheetDrawing">
          <xdr:col>27</xdr:col>
          <xdr:colOff>635</xdr:colOff>
          <xdr:row>23</xdr:row>
          <xdr:rowOff>0</xdr:rowOff>
        </xdr:to>
        <xdr:sp textlink="">
          <xdr:nvSpPr>
            <xdr:cNvPr id="3093" name="チェック 21" hidden="1">
              <a:extLst>
                <a:ext uri="{63B3BB69-23CF-44E3-9099-C40C66FF867C}">
                  <a14:compatExt spid="_x0000_s3093"/>
                </a:ext>
              </a:extLst>
            </xdr:cNvPr>
            <xdr:cNvSpPr>
              <a:spLocks noRot="1" noChangeShapeType="1"/>
            </xdr:cNvSpPr>
          </xdr:nvSpPr>
          <xdr:spPr>
            <a:xfrm>
              <a:off x="4171950"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23495</xdr:colOff>
          <xdr:row>22</xdr:row>
          <xdr:rowOff>0</xdr:rowOff>
        </xdr:from>
        <xdr:to xmlns:xdr="http://schemas.openxmlformats.org/drawingml/2006/spreadsheetDrawing">
          <xdr:col>28</xdr:col>
          <xdr:colOff>163830</xdr:colOff>
          <xdr:row>23</xdr:row>
          <xdr:rowOff>0</xdr:rowOff>
        </xdr:to>
        <xdr:sp textlink="">
          <xdr:nvSpPr>
            <xdr:cNvPr id="3094" name="チェック 22" hidden="1">
              <a:extLst>
                <a:ext uri="{63B3BB69-23CF-44E3-9099-C40C66FF867C}">
                  <a14:compatExt spid="_x0000_s3094"/>
                </a:ext>
              </a:extLst>
            </xdr:cNvPr>
            <xdr:cNvSpPr>
              <a:spLocks noRot="1" noChangeShapeType="1"/>
            </xdr:cNvSpPr>
          </xdr:nvSpPr>
          <xdr:spPr>
            <a:xfrm>
              <a:off x="4506595" y="492061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62230</xdr:colOff>
          <xdr:row>29</xdr:row>
          <xdr:rowOff>0</xdr:rowOff>
        </xdr:from>
        <xdr:to xmlns:xdr="http://schemas.openxmlformats.org/drawingml/2006/spreadsheetDrawing">
          <xdr:col>15</xdr:col>
          <xdr:colOff>31115</xdr:colOff>
          <xdr:row>30</xdr:row>
          <xdr:rowOff>170815</xdr:rowOff>
        </xdr:to>
        <xdr:sp textlink="">
          <xdr:nvSpPr>
            <xdr:cNvPr id="3095" name="チェック 23" hidden="1">
              <a:extLst>
                <a:ext uri="{63B3BB69-23CF-44E3-9099-C40C66FF867C}">
                  <a14:compatExt spid="_x0000_s3095"/>
                </a:ext>
              </a:extLst>
            </xdr:cNvPr>
            <xdr:cNvSpPr>
              <a:spLocks noRot="1" noChangeShapeType="1"/>
            </xdr:cNvSpPr>
          </xdr:nvSpPr>
          <xdr:spPr>
            <a:xfrm>
              <a:off x="2145030" y="6177915"/>
              <a:ext cx="31178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31115</xdr:colOff>
          <xdr:row>29</xdr:row>
          <xdr:rowOff>0</xdr:rowOff>
        </xdr:from>
        <xdr:to xmlns:xdr="http://schemas.openxmlformats.org/drawingml/2006/spreadsheetDrawing">
          <xdr:col>21</xdr:col>
          <xdr:colOff>31115</xdr:colOff>
          <xdr:row>30</xdr:row>
          <xdr:rowOff>170815</xdr:rowOff>
        </xdr:to>
        <xdr:sp textlink="">
          <xdr:nvSpPr>
            <xdr:cNvPr id="3096" name="チェック 24" hidden="1">
              <a:extLst>
                <a:ext uri="{63B3BB69-23CF-44E3-9099-C40C66FF867C}">
                  <a14:compatExt spid="_x0000_s3096"/>
                </a:ext>
              </a:extLst>
            </xdr:cNvPr>
            <xdr:cNvSpPr>
              <a:spLocks noRot="1" noChangeShapeType="1"/>
            </xdr:cNvSpPr>
          </xdr:nvSpPr>
          <xdr:spPr>
            <a:xfrm>
              <a:off x="3142615" y="6177915"/>
              <a:ext cx="342900"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109855</xdr:colOff>
          <xdr:row>32</xdr:row>
          <xdr:rowOff>13970</xdr:rowOff>
        </xdr:from>
        <xdr:to xmlns:xdr="http://schemas.openxmlformats.org/drawingml/2006/spreadsheetDrawing">
          <xdr:col>17</xdr:col>
          <xdr:colOff>82550</xdr:colOff>
          <xdr:row>33</xdr:row>
          <xdr:rowOff>184785</xdr:rowOff>
        </xdr:to>
        <xdr:sp textlink="">
          <xdr:nvSpPr>
            <xdr:cNvPr id="3098" name="チェック 26" hidden="1">
              <a:extLst>
                <a:ext uri="{63B3BB69-23CF-44E3-9099-C40C66FF867C}">
                  <a14:compatExt spid="_x0000_s3098"/>
                </a:ext>
              </a:extLst>
            </xdr:cNvPr>
            <xdr:cNvSpPr>
              <a:spLocks noRot="1" noChangeShapeType="1"/>
            </xdr:cNvSpPr>
          </xdr:nvSpPr>
          <xdr:spPr>
            <a:xfrm>
              <a:off x="2535555" y="6782435"/>
              <a:ext cx="31559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6</xdr:col>
          <xdr:colOff>38735</xdr:colOff>
          <xdr:row>32</xdr:row>
          <xdr:rowOff>0</xdr:rowOff>
        </xdr:from>
        <xdr:to xmlns:xdr="http://schemas.openxmlformats.org/drawingml/2006/spreadsheetDrawing">
          <xdr:col>8</xdr:col>
          <xdr:colOff>7620</xdr:colOff>
          <xdr:row>33</xdr:row>
          <xdr:rowOff>170815</xdr:rowOff>
        </xdr:to>
        <xdr:sp textlink="">
          <xdr:nvSpPr>
            <xdr:cNvPr id="3099" name="チェック 27" hidden="1">
              <a:extLst>
                <a:ext uri="{63B3BB69-23CF-44E3-9099-C40C66FF867C}">
                  <a14:compatExt spid="_x0000_s3099"/>
                </a:ext>
              </a:extLst>
            </xdr:cNvPr>
            <xdr:cNvSpPr>
              <a:spLocks noRot="1" noChangeShapeType="1"/>
            </xdr:cNvSpPr>
          </xdr:nvSpPr>
          <xdr:spPr>
            <a:xfrm>
              <a:off x="1067435" y="6768465"/>
              <a:ext cx="31178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62230</xdr:colOff>
          <xdr:row>32</xdr:row>
          <xdr:rowOff>0</xdr:rowOff>
        </xdr:from>
        <xdr:to xmlns:xdr="http://schemas.openxmlformats.org/drawingml/2006/spreadsheetDrawing">
          <xdr:col>2</xdr:col>
          <xdr:colOff>31115</xdr:colOff>
          <xdr:row>33</xdr:row>
          <xdr:rowOff>170815</xdr:rowOff>
        </xdr:to>
        <xdr:sp textlink="">
          <xdr:nvSpPr>
            <xdr:cNvPr id="3100" name="チェック 28" hidden="1">
              <a:extLst>
                <a:ext uri="{63B3BB69-23CF-44E3-9099-C40C66FF867C}">
                  <a14:compatExt spid="_x0000_s3100"/>
                </a:ext>
              </a:extLst>
            </xdr:cNvPr>
            <xdr:cNvSpPr>
              <a:spLocks noRot="1" noChangeShapeType="1"/>
            </xdr:cNvSpPr>
          </xdr:nvSpPr>
          <xdr:spPr>
            <a:xfrm>
              <a:off x="62230" y="6768465"/>
              <a:ext cx="311785" cy="3803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81915</xdr:colOff>
          <xdr:row>34</xdr:row>
          <xdr:rowOff>125730</xdr:rowOff>
        </xdr:from>
        <xdr:to xmlns:xdr="http://schemas.openxmlformats.org/drawingml/2006/spreadsheetDrawing">
          <xdr:col>5</xdr:col>
          <xdr:colOff>62230</xdr:colOff>
          <xdr:row>37</xdr:row>
          <xdr:rowOff>69850</xdr:rowOff>
        </xdr:to>
        <xdr:sp textlink="">
          <xdr:nvSpPr>
            <xdr:cNvPr id="3129" name="チェック 57" hidden="1">
              <a:extLst>
                <a:ext uri="{63B3BB69-23CF-44E3-9099-C40C66FF867C}">
                  <a14:compatExt spid="_x0000_s3129"/>
                </a:ext>
              </a:extLst>
            </xdr:cNvPr>
            <xdr:cNvSpPr>
              <a:spLocks noRot="1" noChangeShapeType="1"/>
            </xdr:cNvSpPr>
          </xdr:nvSpPr>
          <xdr:spPr>
            <a:xfrm>
              <a:off x="596265" y="7294245"/>
              <a:ext cx="323215" cy="3917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86995</xdr:colOff>
          <xdr:row>34</xdr:row>
          <xdr:rowOff>126365</xdr:rowOff>
        </xdr:from>
        <xdr:to xmlns:xdr="http://schemas.openxmlformats.org/drawingml/2006/spreadsheetDrawing">
          <xdr:col>16</xdr:col>
          <xdr:colOff>66675</xdr:colOff>
          <xdr:row>37</xdr:row>
          <xdr:rowOff>66675</xdr:rowOff>
        </xdr:to>
        <xdr:sp textlink="">
          <xdr:nvSpPr>
            <xdr:cNvPr id="3131" name="チェック 59" hidden="1">
              <a:extLst>
                <a:ext uri="{63B3BB69-23CF-44E3-9099-C40C66FF867C}">
                  <a14:compatExt spid="_x0000_s3131"/>
                </a:ext>
              </a:extLst>
            </xdr:cNvPr>
            <xdr:cNvSpPr>
              <a:spLocks noRot="1" noChangeShapeType="1"/>
            </xdr:cNvSpPr>
          </xdr:nvSpPr>
          <xdr:spPr>
            <a:xfrm>
              <a:off x="2341245" y="7294880"/>
              <a:ext cx="322580" cy="3879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34290</xdr:colOff>
          <xdr:row>3</xdr:row>
          <xdr:rowOff>114935</xdr:rowOff>
        </xdr:from>
        <xdr:to xmlns:xdr="http://schemas.openxmlformats.org/drawingml/2006/spreadsheetDrawing">
          <xdr:col>29</xdr:col>
          <xdr:colOff>6985</xdr:colOff>
          <xdr:row>5</xdr:row>
          <xdr:rowOff>66040</xdr:rowOff>
        </xdr:to>
        <xdr:sp textlink="">
          <xdr:nvSpPr>
            <xdr:cNvPr id="3132" name="チェック 60" hidden="1">
              <a:extLst>
                <a:ext uri="{63B3BB69-23CF-44E3-9099-C40C66FF867C}">
                  <a14:compatExt spid="_x0000_s3132"/>
                </a:ext>
              </a:extLst>
            </xdr:cNvPr>
            <xdr:cNvSpPr>
              <a:spLocks noRot="1" noChangeShapeType="1"/>
            </xdr:cNvSpPr>
          </xdr:nvSpPr>
          <xdr:spPr>
            <a:xfrm>
              <a:off x="4517390" y="562610"/>
              <a:ext cx="315595" cy="3854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40640</xdr:colOff>
          <xdr:row>3</xdr:row>
          <xdr:rowOff>119380</xdr:rowOff>
        </xdr:from>
        <xdr:to xmlns:xdr="http://schemas.openxmlformats.org/drawingml/2006/spreadsheetDrawing">
          <xdr:col>32</xdr:col>
          <xdr:colOff>13335</xdr:colOff>
          <xdr:row>5</xdr:row>
          <xdr:rowOff>71755</xdr:rowOff>
        </xdr:to>
        <xdr:sp textlink="">
          <xdr:nvSpPr>
            <xdr:cNvPr id="3133" name="チェック 61" hidden="1">
              <a:extLst>
                <a:ext uri="{63B3BB69-23CF-44E3-9099-C40C66FF867C}">
                  <a14:compatExt spid="_x0000_s3133"/>
                </a:ext>
              </a:extLst>
            </xdr:cNvPr>
            <xdr:cNvSpPr>
              <a:spLocks noRot="1" noChangeShapeType="1"/>
            </xdr:cNvSpPr>
          </xdr:nvSpPr>
          <xdr:spPr>
            <a:xfrm>
              <a:off x="5038090" y="567055"/>
              <a:ext cx="315595" cy="38671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33</xdr:col>
          <xdr:colOff>34290</xdr:colOff>
          <xdr:row>3</xdr:row>
          <xdr:rowOff>114935</xdr:rowOff>
        </xdr:from>
        <xdr:to xmlns:xdr="http://schemas.openxmlformats.org/drawingml/2006/spreadsheetDrawing">
          <xdr:col>35</xdr:col>
          <xdr:colOff>6985</xdr:colOff>
          <xdr:row>5</xdr:row>
          <xdr:rowOff>66040</xdr:rowOff>
        </xdr:to>
        <xdr:sp textlink="">
          <xdr:nvSpPr>
            <xdr:cNvPr id="3165" name="チェック 93" hidden="1">
              <a:extLst>
                <a:ext uri="{63B3BB69-23CF-44E3-9099-C40C66FF867C}">
                  <a14:compatExt spid="_x0000_s3165"/>
                </a:ext>
              </a:extLst>
            </xdr:cNvPr>
            <xdr:cNvSpPr>
              <a:spLocks noRot="1" noChangeShapeType="1"/>
            </xdr:cNvSpPr>
          </xdr:nvSpPr>
          <xdr:spPr>
            <a:xfrm>
              <a:off x="5546090" y="562610"/>
              <a:ext cx="315595" cy="3854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37</xdr:col>
          <xdr:colOff>64135</xdr:colOff>
          <xdr:row>3</xdr:row>
          <xdr:rowOff>120650</xdr:rowOff>
        </xdr:from>
        <xdr:to xmlns:xdr="http://schemas.openxmlformats.org/drawingml/2006/spreadsheetDrawing">
          <xdr:col>39</xdr:col>
          <xdr:colOff>36830</xdr:colOff>
          <xdr:row>5</xdr:row>
          <xdr:rowOff>73660</xdr:rowOff>
        </xdr:to>
        <xdr:sp textlink="">
          <xdr:nvSpPr>
            <xdr:cNvPr id="3166" name="チェック 94" hidden="1">
              <a:extLst>
                <a:ext uri="{63B3BB69-23CF-44E3-9099-C40C66FF867C}">
                  <a14:compatExt spid="_x0000_s3166"/>
                </a:ext>
              </a:extLst>
            </xdr:cNvPr>
            <xdr:cNvSpPr>
              <a:spLocks noRot="1" noChangeShapeType="1"/>
            </xdr:cNvSpPr>
          </xdr:nvSpPr>
          <xdr:spPr>
            <a:xfrm>
              <a:off x="6261735" y="568325"/>
              <a:ext cx="315595" cy="387350"/>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12</xdr:col>
      <xdr:colOff>0</xdr:colOff>
      <xdr:row>16</xdr:row>
      <xdr:rowOff>0</xdr:rowOff>
    </xdr:from>
    <xdr:to xmlns:xdr="http://schemas.openxmlformats.org/drawingml/2006/spreadsheetDrawing">
      <xdr:col>17</xdr:col>
      <xdr:colOff>19050</xdr:colOff>
      <xdr:row>19</xdr:row>
      <xdr:rowOff>179070</xdr:rowOff>
    </xdr:to>
    <xdr:sp macro="" textlink="">
      <xdr:nvSpPr>
        <xdr:cNvPr id="2" name="テキスト 1"/>
        <xdr:cNvSpPr txBox="1"/>
      </xdr:nvSpPr>
      <xdr:spPr>
        <a:xfrm>
          <a:off x="7336790" y="3575050"/>
          <a:ext cx="4227830" cy="116967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【入力時の注意事項】</a:t>
          </a:r>
          <a:endParaRPr kumimoji="1" lang="ja-JP" altLang="en-US" sz="1000">
            <a:latin typeface="ＭＳ ゴシック"/>
            <a:ea typeface="ＭＳ ゴシック"/>
          </a:endParaRPr>
        </a:p>
        <a:p>
          <a:r>
            <a:rPr kumimoji="1" lang="ja-JP" altLang="en-US" sz="1000">
              <a:latin typeface="ＭＳ ゴシック"/>
              <a:ea typeface="ＭＳ ゴシック"/>
            </a:rPr>
            <a:t>①　セル内の改行入力（alt+enter）は行わないこと。</a:t>
          </a:r>
          <a:endParaRPr kumimoji="1" lang="ja-JP" altLang="en-US" sz="1000">
            <a:latin typeface="ＭＳ ゴシック"/>
            <a:ea typeface="ＭＳ ゴシック"/>
          </a:endParaRPr>
        </a:p>
        <a:p>
          <a:r>
            <a:rPr kumimoji="1" lang="ja-JP" altLang="en-US" sz="1000">
              <a:latin typeface="ＭＳ ゴシック"/>
              <a:ea typeface="ＭＳ ゴシック"/>
            </a:rPr>
            <a:t>②　途中に空白行や空白セルを作らないこと。</a:t>
          </a:r>
          <a:endParaRPr kumimoji="1" lang="ja-JP" altLang="en-US" sz="1000">
            <a:latin typeface="ＭＳ ゴシック"/>
            <a:ea typeface="ＭＳ ゴシック"/>
          </a:endParaRPr>
        </a:p>
        <a:p>
          <a:r>
            <a:rPr kumimoji="1" lang="ja-JP" altLang="en-US" sz="1000">
              <a:latin typeface="ＭＳ ゴシック"/>
              <a:ea typeface="ＭＳ ゴシック"/>
            </a:rPr>
            <a:t>③　行の削除、セルの結合や結合解除を行わないこと。</a:t>
          </a:r>
          <a:endParaRPr kumimoji="1" lang="ja-JP" altLang="en-US" sz="1000">
            <a:latin typeface="ＭＳ ゴシック"/>
            <a:ea typeface="ＭＳ ゴシック"/>
          </a:endParaRPr>
        </a:p>
        <a:p>
          <a:r>
            <a:rPr kumimoji="1" lang="ja-JP" altLang="en-US" sz="1000">
              <a:latin typeface="ＭＳ ゴシック"/>
              <a:ea typeface="ＭＳ ゴシック"/>
            </a:rPr>
            <a:t>④　「該当なし」「同上」「〃」「以下余白」など、指定された内容</a:t>
          </a:r>
          <a:endParaRPr kumimoji="1" lang="ja-JP" altLang="en-US" sz="1000">
            <a:latin typeface="ＭＳ ゴシック"/>
            <a:ea typeface="ＭＳ ゴシック"/>
          </a:endParaRPr>
        </a:p>
        <a:p>
          <a:r>
            <a:rPr kumimoji="1" lang="ja-JP" altLang="en-US" sz="1000">
              <a:latin typeface="ＭＳ ゴシック"/>
              <a:ea typeface="ＭＳ ゴシック"/>
            </a:rPr>
            <a:t>　　以外の文字列を入力しないこと。</a:t>
          </a:r>
          <a:endParaRPr kumimoji="1" lang="ja-JP" altLang="en-US" sz="1000">
            <a:latin typeface="ＭＳ ゴシック"/>
            <a:ea typeface="ＭＳ 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11</xdr:col>
      <xdr:colOff>203835</xdr:colOff>
      <xdr:row>1</xdr:row>
      <xdr:rowOff>23495</xdr:rowOff>
    </xdr:from>
    <xdr:to xmlns:xdr="http://schemas.openxmlformats.org/drawingml/2006/spreadsheetDrawing">
      <xdr:col>15</xdr:col>
      <xdr:colOff>30480</xdr:colOff>
      <xdr:row>7</xdr:row>
      <xdr:rowOff>86360</xdr:rowOff>
    </xdr:to>
    <xdr:sp macro="" textlink="">
      <xdr:nvSpPr>
        <xdr:cNvPr id="2" name="テキスト 2"/>
        <xdr:cNvSpPr txBox="1"/>
      </xdr:nvSpPr>
      <xdr:spPr>
        <a:xfrm>
          <a:off x="6257925" y="280670"/>
          <a:ext cx="4161790" cy="165925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【確認事項】</a:t>
          </a:r>
          <a:endParaRPr kumimoji="1" lang="ja-JP" altLang="en-US" sz="1000">
            <a:latin typeface="ＭＳ ゴシック"/>
            <a:ea typeface="ＭＳ ゴシック"/>
          </a:endParaRPr>
        </a:p>
        <a:p>
          <a:r>
            <a:rPr kumimoji="1" lang="ja-JP" altLang="en-US" sz="1000">
              <a:latin typeface="ＭＳ ゴシック"/>
              <a:ea typeface="ＭＳ ゴシック"/>
            </a:rPr>
            <a:t>①　</a:t>
          </a:r>
          <a:r>
            <a:rPr kumimoji="1" lang="ja-JP" altLang="en-US" sz="1000">
              <a:latin typeface="ＭＳ ゴシック"/>
              <a:ea typeface="ＭＳ ゴシック"/>
            </a:rPr>
            <a:t>提出する登記事項証明書と整合が取れるよう記載してください。</a:t>
          </a:r>
          <a:endParaRPr kumimoji="1" lang="ja-JP" altLang="en-US" sz="1000">
            <a:latin typeface="ＭＳ ゴシック"/>
            <a:ea typeface="ＭＳ ゴシック"/>
          </a:endParaRPr>
        </a:p>
        <a:p>
          <a:r>
            <a:rPr kumimoji="1" lang="ja-JP" altLang="en-US" sz="1000">
              <a:latin typeface="ＭＳ ゴシック"/>
              <a:ea typeface="ＭＳ ゴシック"/>
            </a:rPr>
            <a:t>②　監査役の記載は不要です。</a:t>
          </a:r>
          <a:endParaRPr kumimoji="1" lang="ja-JP" altLang="en-US" sz="1000">
            <a:latin typeface="ＭＳ ゴシック"/>
            <a:ea typeface="ＭＳ ゴシック"/>
          </a:endParaRPr>
        </a:p>
        <a:p>
          <a:r>
            <a:rPr kumimoji="1" lang="ja-JP" altLang="en-US" sz="1000">
              <a:latin typeface="ＭＳ ゴシック"/>
              <a:ea typeface="ＭＳ ゴシック"/>
            </a:rPr>
            <a:t>③　個人事業者の場合は、代表者の情報のみ入力してください。役職</a:t>
          </a:r>
          <a:endParaRPr kumimoji="1" lang="ja-JP" altLang="en-US" sz="1000">
            <a:latin typeface="ＭＳ ゴシック"/>
            <a:ea typeface="ＭＳ ゴシック"/>
          </a:endParaRPr>
        </a:p>
        <a:p>
          <a:r>
            <a:rPr kumimoji="1" lang="ja-JP" altLang="en-US" sz="1000">
              <a:latin typeface="ＭＳ ゴシック"/>
              <a:ea typeface="ＭＳ ゴシック"/>
            </a:rPr>
            <a:t>　名</a:t>
          </a:r>
          <a:r>
            <a:rPr kumimoji="1" lang="ja-JP" altLang="en-US" sz="1000">
              <a:latin typeface="ＭＳ ゴシック"/>
              <a:ea typeface="ＭＳ ゴシック"/>
            </a:rPr>
            <a:t>が特にない場合、役職欄は「代表者」としてください。</a:t>
          </a:r>
          <a:endParaRPr kumimoji="1" lang="ja-JP" altLang="en-US" sz="1000">
            <a:latin typeface="ＭＳ ゴシック"/>
            <a:ea typeface="ＭＳ ゴシック"/>
          </a:endParaRPr>
        </a:p>
        <a:p>
          <a:r>
            <a:rPr kumimoji="1" lang="ja-JP" altLang="en-US" sz="1000">
              <a:latin typeface="ＭＳ ゴシック"/>
              <a:ea typeface="ＭＳ ゴシック"/>
            </a:rPr>
            <a:t>④　この名簿に基づき、暴力団又は暴力団員ではないことを警</a:t>
          </a:r>
          <a:r>
            <a:rPr kumimoji="1" lang="ja-JP" altLang="en-US" sz="1000">
              <a:latin typeface="ＭＳ ゴシック"/>
              <a:ea typeface="ＭＳ ゴシック"/>
            </a:rPr>
            <a:t>察に照</a:t>
          </a:r>
          <a:endParaRPr kumimoji="1" lang="ja-JP" altLang="en-US" sz="1000">
            <a:latin typeface="ＭＳ ゴシック"/>
            <a:ea typeface="ＭＳ ゴシック"/>
          </a:endParaRPr>
        </a:p>
        <a:p>
          <a:r>
            <a:rPr kumimoji="1" lang="ja-JP" altLang="en-US" sz="1000">
              <a:latin typeface="ＭＳ ゴシック"/>
              <a:ea typeface="ＭＳ ゴシック"/>
            </a:rPr>
            <a:t>　会します。</a:t>
          </a:r>
          <a:endParaRPr kumimoji="1" lang="ja-JP" altLang="en-US" sz="1000">
            <a:latin typeface="ＭＳ ゴシック"/>
            <a:ea typeface="ＭＳ ゴシック"/>
          </a:endParaRPr>
        </a:p>
        <a:p>
          <a:r>
            <a:rPr kumimoji="1" lang="ja-JP" altLang="en-US" sz="1000">
              <a:latin typeface="ＭＳ ゴシック"/>
              <a:ea typeface="ＭＳ ゴシック"/>
            </a:rPr>
            <a:t>⑤　行が不足する場合は、このシートを複製して入力してください。</a:t>
          </a:r>
          <a:endParaRPr kumimoji="1" lang="ja-JP" altLang="en-US" sz="1000">
            <a:latin typeface="ＭＳ ゴシック"/>
            <a:ea typeface="ＭＳ ゴシック"/>
          </a:endParaRPr>
        </a:p>
        <a:p>
          <a:r>
            <a:rPr kumimoji="1" lang="ja-JP" altLang="en-US" sz="1000">
              <a:latin typeface="ＭＳ ゴシック"/>
              <a:ea typeface="ＭＳ ゴシック"/>
            </a:rPr>
            <a:t>⑥　役員名簿の印刷は不要です。</a:t>
          </a:r>
          <a:endParaRPr kumimoji="1" lang="ja-JP" altLang="en-US" sz="1000">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8</xdr:col>
      <xdr:colOff>95250</xdr:colOff>
      <xdr:row>7</xdr:row>
      <xdr:rowOff>201930</xdr:rowOff>
    </xdr:from>
    <xdr:to xmlns:xdr="http://schemas.openxmlformats.org/drawingml/2006/spreadsheetDrawing">
      <xdr:col>16</xdr:col>
      <xdr:colOff>405130</xdr:colOff>
      <xdr:row>13</xdr:row>
      <xdr:rowOff>257810</xdr:rowOff>
    </xdr:to>
    <xdr:sp macro="" textlink="">
      <xdr:nvSpPr>
        <xdr:cNvPr id="2" name="テキスト 2"/>
        <xdr:cNvSpPr txBox="1"/>
      </xdr:nvSpPr>
      <xdr:spPr>
        <a:xfrm>
          <a:off x="7637780" y="1611630"/>
          <a:ext cx="5135880" cy="5450840"/>
        </a:xfrm>
        <a:prstGeom prst="rect">
          <a:avLst/>
        </a:prstGeom>
        <a:solidFill>
          <a:schemeClr val="lt1"/>
        </a:solidFill>
        <a:ln w="9525" cmpd="sng">
          <a:solidFill>
            <a:schemeClr val="tx1"/>
          </a:solidFill>
        </a:ln>
      </xdr:spPr>
      <xdr:style>
        <a:lnRef idx="0">
          <a:srgbClr val="000000"/>
        </a:lnRef>
        <a:fillRef idx="0">
          <a:srgbClr val="000000"/>
        </a:fillRef>
        <a:effectRef idx="0">
          <a:srgbClr val="000000"/>
        </a:effectRef>
        <a:fontRef idx="minor">
          <a:schemeClr val="dk1"/>
        </a:fontRef>
      </xdr:style>
      <xdr:txBody>
        <a:bodyPr vertOverflow="clip" horzOverflow="clip"/>
        <a:lstStyle/>
        <a:p>
          <a:pPr eaLnBrk="0" latinLnBrk="1" hangingPunct="0">
            <a:lnSpc>
              <a:spcPct val="100000"/>
            </a:lnSpc>
            <a:spcBef>
              <a:spcPts val="0"/>
            </a:spcBef>
            <a:spcAft>
              <a:spcPts val="0"/>
            </a:spcAft>
          </a:pPr>
          <a:r>
            <a:rPr kumimoji="1" lang="ja-JP" altLang="en-US"/>
            <a:t>評価要件となる制度等については、次のウェブページを参照してください。</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●項目１</a:t>
          </a:r>
          <a:endParaRPr kumimoji="1" lang="ja-JP" altLang="en-US"/>
        </a:p>
        <a:p>
          <a:pPr eaLnBrk="0" latinLnBrk="1" hangingPunct="0">
            <a:lnSpc>
              <a:spcPct val="100000"/>
            </a:lnSpc>
            <a:spcBef>
              <a:spcPts val="0"/>
            </a:spcBef>
            <a:spcAft>
              <a:spcPts val="0"/>
            </a:spcAft>
          </a:pPr>
          <a:r>
            <a:rPr kumimoji="1" lang="ja-JP" altLang="en-US"/>
            <a:t>春日市消防団協力事業所表示制度実施要綱</a:t>
          </a:r>
          <a:endParaRPr kumimoji="1" lang="ja-JP" altLang="en-US"/>
        </a:p>
        <a:p>
          <a:pPr eaLnBrk="0" latinLnBrk="1" hangingPunct="0">
            <a:lnSpc>
              <a:spcPct val="100000"/>
            </a:lnSpc>
            <a:spcBef>
              <a:spcPts val="0"/>
            </a:spcBef>
            <a:spcAft>
              <a:spcPts val="0"/>
            </a:spcAft>
          </a:pPr>
          <a:r>
            <a:rPr kumimoji="1" lang="ja-JP" altLang="en-US"/>
            <a:t>https://www1.g-reiki.net/city.kasuga.fukuoka/reiki_honbun/q020RG00000836.html</a:t>
          </a:r>
          <a:endParaRPr kumimoji="1" lang="ja-JP" altLang="en-US"/>
        </a:p>
        <a:p>
          <a:pPr eaLnBrk="0" latinLnBrk="1" hangingPunct="0">
            <a:lnSpc>
              <a:spcPct val="100000"/>
            </a:lnSpc>
            <a:spcBef>
              <a:spcPts val="0"/>
            </a:spcBef>
            <a:spcAft>
              <a:spcPts val="0"/>
            </a:spcAft>
          </a:pPr>
          <a:r>
            <a:rPr kumimoji="1" lang="ja-JP" altLang="en-US"/>
            <a:t>（担当部署：安全安心課）</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項目２</a:t>
          </a:r>
          <a:endParaRPr kumimoji="1" lang="ja-JP" altLang="en-US"/>
        </a:p>
        <a:p>
          <a:pPr eaLnBrk="0" latinLnBrk="1" hangingPunct="0">
            <a:lnSpc>
              <a:spcPct val="100000"/>
            </a:lnSpc>
            <a:spcBef>
              <a:spcPts val="0"/>
            </a:spcBef>
            <a:spcAft>
              <a:spcPts val="0"/>
            </a:spcAft>
          </a:pPr>
          <a:r>
            <a:rPr kumimoji="1" lang="ja-JP" altLang="en-US"/>
            <a:t>福岡県「地域貢献活動評価項目（保護観察対象者等の雇用）の要件・手続き等」</a:t>
          </a:r>
          <a:endParaRPr kumimoji="1" lang="ja-JP" altLang="en-US"/>
        </a:p>
        <a:p>
          <a:pPr eaLnBrk="0" latinLnBrk="1" hangingPunct="0">
            <a:lnSpc>
              <a:spcPct val="100000"/>
            </a:lnSpc>
            <a:spcBef>
              <a:spcPts val="0"/>
            </a:spcBef>
            <a:spcAft>
              <a:spcPts val="0"/>
            </a:spcAft>
          </a:pPr>
          <a:r>
            <a:rPr kumimoji="1" lang="ja-JP" altLang="en-US"/>
            <a:t>https://www.pref.fukuoka.lg.jp/contents/tiikikoukenn-hogokannsatu.html</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項目３</a:t>
          </a:r>
          <a:endParaRPr kumimoji="1" lang="ja-JP" altLang="en-US"/>
        </a:p>
        <a:p>
          <a:pPr eaLnBrk="0" latinLnBrk="1" hangingPunct="0">
            <a:lnSpc>
              <a:spcPct val="100000"/>
            </a:lnSpc>
            <a:spcBef>
              <a:spcPts val="0"/>
            </a:spcBef>
            <a:spcAft>
              <a:spcPts val="0"/>
            </a:spcAft>
          </a:pPr>
          <a:r>
            <a:rPr kumimoji="1" lang="ja-JP" altLang="en-US"/>
            <a:t>福岡県「地域貢献活動評価項目（障がい者雇用）の要件・手続き等」</a:t>
          </a:r>
          <a:endParaRPr kumimoji="1" lang="ja-JP" altLang="en-US"/>
        </a:p>
        <a:p>
          <a:pPr eaLnBrk="0" latinLnBrk="1" hangingPunct="0">
            <a:lnSpc>
              <a:spcPct val="100000"/>
            </a:lnSpc>
            <a:spcBef>
              <a:spcPts val="0"/>
            </a:spcBef>
            <a:spcAft>
              <a:spcPts val="0"/>
            </a:spcAft>
          </a:pPr>
          <a:r>
            <a:rPr kumimoji="1" lang="ja-JP" altLang="en-US"/>
            <a:t>https://www.pref.fukuoka.lg.jp/contents/chiikikoukenshougaisyakoyou.html</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項目４・５</a:t>
          </a:r>
          <a:endParaRPr kumimoji="1" lang="ja-JP" altLang="en-US"/>
        </a:p>
        <a:p>
          <a:pPr eaLnBrk="0" latinLnBrk="1" hangingPunct="0">
            <a:lnSpc>
              <a:spcPct val="100000"/>
            </a:lnSpc>
            <a:spcBef>
              <a:spcPts val="0"/>
            </a:spcBef>
            <a:spcAft>
              <a:spcPts val="0"/>
            </a:spcAft>
          </a:pPr>
          <a:r>
            <a:rPr kumimoji="1" lang="ja-JP" altLang="en-US"/>
            <a:t>福岡県「両立支援ポータルサイト」</a:t>
          </a:r>
          <a:endParaRPr kumimoji="1" lang="ja-JP" altLang="en-US"/>
        </a:p>
        <a:p>
          <a:pPr eaLnBrk="0" latinLnBrk="1" hangingPunct="0">
            <a:lnSpc>
              <a:spcPct val="100000"/>
            </a:lnSpc>
            <a:spcBef>
              <a:spcPts val="0"/>
            </a:spcBef>
            <a:spcAft>
              <a:spcPts val="0"/>
            </a:spcAft>
          </a:pPr>
          <a:r>
            <a:rPr kumimoji="1" lang="ja-JP" altLang="en-US"/>
            <a:t>https://f-ryoritsu.pref.fukuoka.lg.jp/</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項目６</a:t>
          </a:r>
          <a:endParaRPr kumimoji="1" lang="ja-JP" altLang="en-US"/>
        </a:p>
        <a:p>
          <a:pPr eaLnBrk="0" latinLnBrk="1" hangingPunct="0">
            <a:lnSpc>
              <a:spcPct val="100000"/>
            </a:lnSpc>
            <a:spcBef>
              <a:spcPts val="0"/>
            </a:spcBef>
            <a:spcAft>
              <a:spcPts val="0"/>
            </a:spcAft>
          </a:pPr>
          <a:r>
            <a:rPr kumimoji="1" lang="ja-JP" altLang="en-US"/>
            <a:t>福岡県「ふくおかエコライフ応援サイト」</a:t>
          </a:r>
          <a:endParaRPr kumimoji="1" lang="ja-JP" altLang="en-US"/>
        </a:p>
        <a:p>
          <a:pPr eaLnBrk="0" latinLnBrk="1" hangingPunct="0">
            <a:lnSpc>
              <a:spcPct val="100000"/>
            </a:lnSpc>
            <a:spcBef>
              <a:spcPts val="0"/>
            </a:spcBef>
            <a:spcAft>
              <a:spcPts val="0"/>
            </a:spcAft>
          </a:pPr>
          <a:r>
            <a:rPr kumimoji="1" lang="ja-JP" altLang="en-US"/>
            <a:t>https://www.ecofukuoka.jp/administrator/4125.html</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項目７</a:t>
          </a:r>
          <a:endParaRPr kumimoji="1" lang="ja-JP" altLang="en-US"/>
        </a:p>
        <a:p>
          <a:pPr eaLnBrk="0" latinLnBrk="1" hangingPunct="0">
            <a:lnSpc>
              <a:spcPct val="100000"/>
            </a:lnSpc>
            <a:spcBef>
              <a:spcPts val="0"/>
            </a:spcBef>
            <a:spcAft>
              <a:spcPts val="0"/>
            </a:spcAft>
          </a:pPr>
          <a:r>
            <a:rPr kumimoji="1" lang="ja-JP" altLang="en-US"/>
            <a:t>福岡県「さわやか道路美化促進事業」</a:t>
          </a:r>
          <a:endParaRPr kumimoji="1" lang="ja-JP" altLang="en-US"/>
        </a:p>
        <a:p>
          <a:pPr eaLnBrk="0" latinLnBrk="1" hangingPunct="0">
            <a:lnSpc>
              <a:spcPct val="100000"/>
            </a:lnSpc>
            <a:spcBef>
              <a:spcPts val="0"/>
            </a:spcBef>
            <a:spcAft>
              <a:spcPts val="0"/>
            </a:spcAft>
          </a:pPr>
          <a:r>
            <a:rPr kumimoji="1" lang="ja-JP" altLang="en-US"/>
            <a:t>https://www.pref.fukuoka.lg.jp/contents/sawayaka-miyata.html</a:t>
          </a:r>
          <a:endParaRPr kumimoji="1" lang="ja-JP" altLang="en-US"/>
        </a:p>
        <a:p>
          <a:pPr eaLnBrk="0" latinLnBrk="1" hangingPunct="0">
            <a:lnSpc>
              <a:spcPct val="100000"/>
            </a:lnSpc>
            <a:spcBef>
              <a:spcPts val="0"/>
            </a:spcBef>
            <a:spcAft>
              <a:spcPts val="0"/>
            </a:spcAft>
          </a:pPr>
          <a:endParaRPr kumimoji="1" lang="ja-JP" altLang="en-US"/>
        </a:p>
        <a:p>
          <a:pPr eaLnBrk="0" latinLnBrk="1" hangingPunct="0">
            <a:lnSpc>
              <a:spcPct val="100000"/>
            </a:lnSpc>
            <a:spcBef>
              <a:spcPts val="0"/>
            </a:spcBef>
            <a:spcAft>
              <a:spcPts val="0"/>
            </a:spcAft>
          </a:pPr>
          <a:r>
            <a:rPr kumimoji="1" lang="ja-JP" altLang="en-US"/>
            <a:t>●</a:t>
          </a:r>
          <a:r>
            <a:rPr kumimoji="1" lang="ja-JP" altLang="en-US"/>
            <a:t>項目８</a:t>
          </a:r>
          <a:endParaRPr kumimoji="1" lang="ja-JP" altLang="en-US"/>
        </a:p>
        <a:p>
          <a:pPr eaLnBrk="0" latinLnBrk="1" hangingPunct="0">
            <a:lnSpc>
              <a:spcPct val="100000"/>
            </a:lnSpc>
            <a:spcBef>
              <a:spcPts val="0"/>
            </a:spcBef>
            <a:spcAft>
              <a:spcPts val="0"/>
            </a:spcAft>
          </a:pPr>
          <a:r>
            <a:rPr kumimoji="1" lang="ja-JP" altLang="en-US"/>
            <a:t>福岡県「働き方改革推進事業ポータルサイト」</a:t>
          </a:r>
          <a:endParaRPr kumimoji="1" lang="ja-JP" altLang="en-US"/>
        </a:p>
        <a:p>
          <a:pPr eaLnBrk="0" latinLnBrk="1" hangingPunct="0">
            <a:lnSpc>
              <a:spcPct val="100000"/>
            </a:lnSpc>
            <a:spcBef>
              <a:spcPts val="0"/>
            </a:spcBef>
            <a:spcAft>
              <a:spcPts val="0"/>
            </a:spcAft>
          </a:pPr>
          <a:r>
            <a:rPr kumimoji="1" lang="ja-JP" altLang="en-US"/>
            <a:t>https://hatarakikatakaeru.pref.fukuoka.lg.jp/campaign/</a:t>
          </a:r>
          <a:endParaRPr kumimoji="1" lang="ja-JP" altLang="en-US"/>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01030_&#36001;&#25919;&#35506;\01032_&#22865;&#32004;&#25285;&#24403;\&#65317;&#65296;&#24246;&#21209;&#65296;&#65303;&#26989;&#32773;&#30331;&#37682;\01%20&#36039;&#26684;&#23529;&#26619;\02-07%20&#36039;&#26684;&#23529;&#26619;&#30003;&#35531;\R7&#24180;&#24230;&#65288;R8&#12539;9&#23450;&#26399;&#65289;\1%20&#21578;&#31034;&#12539;&#35201;&#38936;&#12539;&#27096;&#24335;\2%20&#27096;&#24335;\&#27096;&#24335;6-9&#65288;&#26989;&#32773;&#12459;&#12540;&#12489;&#12411;&#12363;&#65289;\2%20&#27096;&#24335;\&#12304;&#20462;&#27491;&#20013;&#12305;&#26989;&#32773;&#12459;&#12540;&#12489;&#65288;R4&#12539;5&#65289;\&#26989;&#32773;&#12459;&#12540;&#12489;&#65288;&#24314;&#35373;&#24037;&#20107;&#65289;R2-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様式11-1（工事）カード表"/>
      <sheetName val="様式11-2（工事）カード裏 "/>
      <sheetName val="コード表"/>
    </sheetNames>
    <sheetDataSet>
      <sheetData sheetId="0"/>
      <sheetData sheetId="1"/>
      <sheetData sheetId="2">
        <row r="3">
          <cell r="A3">
            <v>101</v>
          </cell>
          <cell r="B3" t="str">
            <v>土木工事</v>
          </cell>
        </row>
        <row r="4">
          <cell r="A4">
            <v>102</v>
          </cell>
          <cell r="B4" t="str">
            <v>建築工事</v>
          </cell>
        </row>
        <row r="5">
          <cell r="A5">
            <v>103</v>
          </cell>
          <cell r="B5" t="str">
            <v>大工工事</v>
          </cell>
        </row>
        <row r="6">
          <cell r="A6">
            <v>104</v>
          </cell>
          <cell r="B6" t="str">
            <v>左官工事</v>
          </cell>
        </row>
        <row r="7">
          <cell r="A7">
            <v>105</v>
          </cell>
          <cell r="B7" t="str">
            <v>鳶・土木・コンクリート工事</v>
          </cell>
        </row>
        <row r="8">
          <cell r="A8">
            <v>106</v>
          </cell>
          <cell r="B8" t="str">
            <v>石工事</v>
          </cell>
        </row>
        <row r="9">
          <cell r="A9">
            <v>107</v>
          </cell>
          <cell r="B9" t="str">
            <v>屋根工事</v>
          </cell>
        </row>
        <row r="10">
          <cell r="A10">
            <v>108</v>
          </cell>
          <cell r="B10" t="str">
            <v>電気工事</v>
          </cell>
        </row>
        <row r="11">
          <cell r="A11">
            <v>109</v>
          </cell>
          <cell r="B11" t="str">
            <v>管工事</v>
          </cell>
        </row>
        <row r="12">
          <cell r="A12">
            <v>110</v>
          </cell>
          <cell r="B12" t="str">
            <v>タイル・れんが・ブロック工事</v>
          </cell>
        </row>
        <row r="13">
          <cell r="A13">
            <v>111</v>
          </cell>
          <cell r="B13" t="str">
            <v>鋼構造物工事</v>
          </cell>
        </row>
        <row r="14">
          <cell r="A14">
            <v>112</v>
          </cell>
          <cell r="B14" t="str">
            <v>鉄筋工事</v>
          </cell>
        </row>
        <row r="15">
          <cell r="A15">
            <v>113</v>
          </cell>
          <cell r="B15" t="str">
            <v>舗装工事</v>
          </cell>
        </row>
        <row r="16">
          <cell r="A16">
            <v>114</v>
          </cell>
          <cell r="B16" t="str">
            <v>しゅんせつ工事</v>
          </cell>
        </row>
        <row r="17">
          <cell r="A17">
            <v>115</v>
          </cell>
          <cell r="B17" t="str">
            <v>板金工事</v>
          </cell>
        </row>
        <row r="18">
          <cell r="A18">
            <v>116</v>
          </cell>
          <cell r="B18" t="str">
            <v>ガラス工事</v>
          </cell>
        </row>
        <row r="19">
          <cell r="A19">
            <v>117</v>
          </cell>
          <cell r="B19" t="str">
            <v>塗装工事</v>
          </cell>
        </row>
        <row r="20">
          <cell r="A20">
            <v>118</v>
          </cell>
          <cell r="B20" t="str">
            <v>防水工事</v>
          </cell>
        </row>
        <row r="21">
          <cell r="A21">
            <v>119</v>
          </cell>
          <cell r="B21" t="str">
            <v>内装仕上工事</v>
          </cell>
        </row>
        <row r="22">
          <cell r="A22">
            <v>120</v>
          </cell>
          <cell r="B22" t="str">
            <v>機械器具設置工事</v>
          </cell>
        </row>
        <row r="23">
          <cell r="A23">
            <v>121</v>
          </cell>
          <cell r="B23" t="str">
            <v>熱絶縁工事</v>
          </cell>
        </row>
        <row r="24">
          <cell r="A24">
            <v>122</v>
          </cell>
          <cell r="B24" t="str">
            <v>電気通信工事</v>
          </cell>
        </row>
        <row r="25">
          <cell r="A25">
            <v>123</v>
          </cell>
          <cell r="B25" t="str">
            <v>造園工事</v>
          </cell>
        </row>
        <row r="26">
          <cell r="A26">
            <v>124</v>
          </cell>
          <cell r="B26" t="str">
            <v>さく井工事</v>
          </cell>
        </row>
        <row r="27">
          <cell r="A27">
            <v>125</v>
          </cell>
          <cell r="B27" t="str">
            <v>建具工事</v>
          </cell>
        </row>
        <row r="28">
          <cell r="A28">
            <v>126</v>
          </cell>
          <cell r="B28" t="str">
            <v>水道施設工事</v>
          </cell>
        </row>
        <row r="29">
          <cell r="A29">
            <v>127</v>
          </cell>
          <cell r="B29" t="str">
            <v>消防施設工事</v>
          </cell>
        </row>
        <row r="30">
          <cell r="A30">
            <v>128</v>
          </cell>
          <cell r="B30" t="str">
            <v>清掃施設工事</v>
          </cell>
        </row>
        <row r="31">
          <cell r="A31">
            <v>129</v>
          </cell>
          <cell r="B31" t="str">
            <v>解体工事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 Id="rId15" Type="http://schemas.openxmlformats.org/officeDocument/2006/relationships/ctrlProp" Target="../ctrlProps/ctrlProp12.xml" /><Relationship Id="rId16" Type="http://schemas.openxmlformats.org/officeDocument/2006/relationships/ctrlProp" Target="../ctrlProps/ctrlProp13.xml" /><Relationship Id="rId17" Type="http://schemas.openxmlformats.org/officeDocument/2006/relationships/ctrlProp" Target="../ctrlProps/ctrlProp14.xml" /><Relationship Id="rId18" Type="http://schemas.openxmlformats.org/officeDocument/2006/relationships/ctrlProp" Target="../ctrlProps/ctrlProp15.xml" /><Relationship Id="rId19" Type="http://schemas.openxmlformats.org/officeDocument/2006/relationships/ctrlProp" Target="../ctrlProps/ctrlProp16.xml" /><Relationship Id="rId20" Type="http://schemas.openxmlformats.org/officeDocument/2006/relationships/ctrlProp" Target="../ctrlProps/ctrlProp17.xml" /><Relationship Id="rId21" Type="http://schemas.openxmlformats.org/officeDocument/2006/relationships/ctrlProp" Target="../ctrlProps/ctrlProp18.xml" /><Relationship Id="rId22" Type="http://schemas.openxmlformats.org/officeDocument/2006/relationships/ctrlProp" Target="../ctrlProps/ctrlProp19.xml" /><Relationship Id="rId23" Type="http://schemas.openxmlformats.org/officeDocument/2006/relationships/ctrlProp" Target="../ctrlProps/ctrlProp20.xml" /><Relationship Id="rId24" Type="http://schemas.openxmlformats.org/officeDocument/2006/relationships/ctrlProp" Target="../ctrlProps/ctrlProp21.xml" /><Relationship Id="rId25" Type="http://schemas.openxmlformats.org/officeDocument/2006/relationships/ctrlProp" Target="../ctrlProps/ctrlProp22.xml" /><Relationship Id="rId26" Type="http://schemas.openxmlformats.org/officeDocument/2006/relationships/ctrlProp" Target="../ctrlProps/ctrlProp23.xml" /><Relationship Id="rId27" Type="http://schemas.openxmlformats.org/officeDocument/2006/relationships/ctrlProp" Target="../ctrlProps/ctrlProp24.xml" /><Relationship Id="rId28" Type="http://schemas.openxmlformats.org/officeDocument/2006/relationships/ctrlProp" Target="../ctrlProps/ctrlProp25.xml" /><Relationship Id="rId29" Type="http://schemas.openxmlformats.org/officeDocument/2006/relationships/ctrlProp" Target="../ctrlProps/ctrlProp26.xml" /><Relationship Id="rId30" Type="http://schemas.openxmlformats.org/officeDocument/2006/relationships/ctrlProp" Target="../ctrlProps/ctrlProp27.xml" /><Relationship Id="rId31" Type="http://schemas.openxmlformats.org/officeDocument/2006/relationships/ctrlProp" Target="../ctrlProps/ctrlProp28.xml" /><Relationship Id="rId32" Type="http://schemas.openxmlformats.org/officeDocument/2006/relationships/ctrlProp" Target="../ctrlProps/ctrlProp29.xml" /><Relationship Id="rId33" Type="http://schemas.openxmlformats.org/officeDocument/2006/relationships/ctrlProp" Target="../ctrlProps/ctrlProp30.xml" /><Relationship Id="rId34" Type="http://schemas.openxmlformats.org/officeDocument/2006/relationships/ctrlProp" Target="../ctrlProps/ctrlProp31.xml" /><Relationship Id="rId35" Type="http://schemas.openxmlformats.org/officeDocument/2006/relationships/ctrlProp" Target="../ctrlProps/ctrlProp32.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DD54"/>
  <sheetViews>
    <sheetView tabSelected="1" zoomScale="85" zoomScaleNormal="85" zoomScaleSheetLayoutView="100" workbookViewId="0">
      <selection activeCell="E5" sqref="E5:F5"/>
    </sheetView>
  </sheetViews>
  <sheetFormatPr defaultRowHeight="13.2"/>
  <cols>
    <col min="1" max="11" width="2.5" customWidth="1"/>
    <col min="12" max="13" width="1.44140625" customWidth="1"/>
    <col min="14" max="59" width="2.5" customWidth="1"/>
    <col min="60" max="60" width="20.33203125" style="1" bestFit="1" customWidth="1"/>
    <col min="61" max="63" width="15" hidden="1" bestFit="1" customWidth="1"/>
    <col min="64" max="64" width="3.625" hidden="1" customWidth="1"/>
    <col min="65" max="65" width="6.5546875" hidden="1" bestFit="1" customWidth="1"/>
    <col min="66" max="66" width="26.88671875" hidden="1" bestFit="1" customWidth="1"/>
    <col min="67" max="70" width="2.77734375" hidden="1" customWidth="1"/>
    <col min="71" max="71" width="8.6640625" style="2" hidden="1" bestFit="1" customWidth="1"/>
    <col min="72" max="72" width="9.21875" style="2" hidden="1" bestFit="1" customWidth="1"/>
    <col min="73" max="73" width="8.5546875" style="2" hidden="1" bestFit="1" customWidth="1"/>
    <col min="74" max="76" width="7.44140625" style="2" hidden="1" bestFit="1" customWidth="1"/>
    <col min="77" max="77" width="9.6640625" style="2" hidden="1" bestFit="1" customWidth="1"/>
    <col min="78" max="78" width="7.44140625" style="2" hidden="1" bestFit="1" customWidth="1"/>
    <col min="79" max="81" width="3.6640625" style="2" hidden="1" customWidth="1"/>
    <col min="82" max="82" width="25.21875" style="2" hidden="1" bestFit="1" customWidth="1"/>
    <col min="83" max="83" width="18.21875" style="2" hidden="1" bestFit="1" customWidth="1"/>
    <col min="84" max="84" width="14.6640625" style="2" hidden="1" bestFit="1" customWidth="1"/>
    <col min="85" max="85" width="34.6640625" style="2" hidden="1" bestFit="1" customWidth="1"/>
    <col min="86" max="86" width="8.109375" style="2" hidden="1" bestFit="1" customWidth="1"/>
    <col min="87" max="87" width="18.33203125" style="2" hidden="1" bestFit="1" customWidth="1"/>
    <col min="88" max="88" width="8.109375" style="2" hidden="1" bestFit="1" customWidth="1"/>
    <col min="89" max="89" width="8.88671875" style="2" customWidth="1"/>
  </cols>
  <sheetData>
    <row r="1" spans="1:81" ht="6" customHeight="1">
      <c r="A1" s="3"/>
      <c r="B1" s="3"/>
      <c r="C1" s="3"/>
      <c r="D1" s="3"/>
      <c r="E1" s="3"/>
      <c r="F1" s="3"/>
      <c r="G1" s="3"/>
      <c r="H1" s="3"/>
      <c r="I1" s="3"/>
      <c r="J1" s="3"/>
      <c r="K1" s="3"/>
      <c r="L1" s="3"/>
      <c r="M1" s="3"/>
      <c r="N1" s="3"/>
      <c r="O1" s="128" t="s">
        <v>290</v>
      </c>
      <c r="P1" s="128"/>
      <c r="Q1" s="128"/>
      <c r="R1" s="128"/>
      <c r="S1" s="128"/>
      <c r="T1" s="128"/>
      <c r="U1" s="128"/>
      <c r="V1" s="128"/>
      <c r="W1" s="128"/>
      <c r="X1" s="128"/>
      <c r="Y1" s="128"/>
      <c r="Z1" s="128"/>
      <c r="AA1" s="128"/>
      <c r="AB1" s="128"/>
      <c r="AC1" s="128"/>
      <c r="AD1" s="128"/>
      <c r="AE1" s="128"/>
      <c r="AF1" s="128"/>
      <c r="AG1" s="128"/>
      <c r="AH1" s="128"/>
      <c r="AI1" s="128"/>
      <c r="AJ1" s="128"/>
      <c r="AK1" s="128"/>
      <c r="AL1" s="128"/>
      <c r="AM1" s="128"/>
      <c r="AN1" s="128"/>
      <c r="AO1" s="128"/>
      <c r="AP1" s="128"/>
      <c r="AQ1" s="128"/>
      <c r="AR1" s="128"/>
    </row>
    <row r="2" spans="1:81" ht="21" customHeight="1">
      <c r="A2" t="s">
        <v>96</v>
      </c>
      <c r="B2" s="32"/>
      <c r="C2" s="32"/>
      <c r="D2" s="32"/>
      <c r="E2" s="32"/>
      <c r="F2" s="32"/>
      <c r="G2" s="32"/>
      <c r="H2" s="32"/>
      <c r="I2" s="32"/>
      <c r="J2" s="32"/>
      <c r="K2" s="32"/>
      <c r="L2" s="32"/>
      <c r="M2" s="32"/>
      <c r="N2" s="32"/>
      <c r="O2" s="128"/>
      <c r="P2" s="128"/>
      <c r="Q2" s="128"/>
      <c r="R2" s="128"/>
      <c r="S2" s="128"/>
      <c r="T2" s="128"/>
      <c r="U2" s="128"/>
      <c r="V2" s="128"/>
      <c r="W2" s="128"/>
      <c r="X2" s="128"/>
      <c r="Y2" s="128"/>
      <c r="Z2" s="128"/>
      <c r="AA2" s="128"/>
      <c r="AB2" s="128"/>
      <c r="AC2" s="128"/>
      <c r="AD2" s="128"/>
      <c r="AE2" s="128"/>
      <c r="AF2" s="128"/>
      <c r="AG2" s="128"/>
      <c r="AH2" s="128"/>
      <c r="AI2" s="128"/>
      <c r="AJ2" s="128"/>
      <c r="AK2" s="128"/>
      <c r="AL2" s="128"/>
      <c r="AM2" s="128"/>
      <c r="AN2" s="128"/>
      <c r="AO2" s="128"/>
      <c r="AP2" s="128"/>
      <c r="AQ2" s="128"/>
      <c r="AR2" s="128"/>
      <c r="BB2" s="316"/>
      <c r="BC2" s="316"/>
      <c r="BD2" s="322" t="s">
        <v>560</v>
      </c>
      <c r="BE2" s="327"/>
      <c r="BF2" s="327"/>
      <c r="BG2" s="332"/>
      <c r="BH2" s="354" t="str">
        <f>CONCATENATE(AT5,AU5,AV5,AW5,AX5,AY5,AZ5,BA5,BB5,BC5)</f>
        <v/>
      </c>
    </row>
    <row r="3" spans="1:81" ht="8.25" customHeight="1">
      <c r="A3" s="4"/>
      <c r="B3" s="4"/>
      <c r="C3" s="4"/>
      <c r="D3" s="4"/>
      <c r="E3" s="4"/>
      <c r="F3" s="4"/>
      <c r="G3" s="4"/>
      <c r="H3" s="4"/>
      <c r="I3" s="4"/>
      <c r="J3" s="4"/>
      <c r="K3" s="4"/>
      <c r="L3" s="4"/>
      <c r="M3" s="4"/>
      <c r="N3" s="4"/>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BB3" s="148"/>
      <c r="BC3" s="148"/>
      <c r="BD3" s="323"/>
      <c r="BE3" s="328"/>
      <c r="BF3" s="328"/>
      <c r="BG3" s="333"/>
    </row>
    <row r="4" spans="1:81">
      <c r="A4" s="5" t="s">
        <v>75</v>
      </c>
      <c r="B4" s="5"/>
      <c r="C4" s="5"/>
      <c r="D4" s="5"/>
      <c r="E4" s="5"/>
      <c r="F4" s="5"/>
      <c r="G4" s="5"/>
      <c r="H4" s="5"/>
      <c r="I4" s="5"/>
      <c r="J4" s="5"/>
      <c r="K4" s="5"/>
      <c r="L4" s="5"/>
      <c r="M4" s="5"/>
      <c r="N4" s="5"/>
      <c r="O4" s="129" t="s">
        <v>556</v>
      </c>
      <c r="P4" s="138"/>
      <c r="Q4" s="138"/>
      <c r="R4" s="138"/>
      <c r="S4" s="138"/>
      <c r="T4" s="138"/>
      <c r="U4" s="138"/>
      <c r="V4" s="138"/>
      <c r="W4" s="138"/>
      <c r="X4" s="138"/>
      <c r="Y4" s="138"/>
      <c r="Z4" s="138"/>
      <c r="AA4" s="190"/>
      <c r="AB4" s="196" t="s">
        <v>535</v>
      </c>
      <c r="AC4" s="198"/>
      <c r="AD4" s="198"/>
      <c r="AE4" s="198"/>
      <c r="AF4" s="198"/>
      <c r="AG4" s="219"/>
      <c r="AH4" s="222" t="s">
        <v>15</v>
      </c>
      <c r="AI4" s="227"/>
      <c r="AJ4" s="227"/>
      <c r="AK4" s="227"/>
      <c r="AL4" s="227"/>
      <c r="AM4" s="227"/>
      <c r="AN4" s="227"/>
      <c r="AO4" s="246"/>
      <c r="AP4" s="247"/>
      <c r="AQ4" s="4"/>
      <c r="AR4" s="4"/>
      <c r="AS4" s="258"/>
      <c r="AT4" s="264" t="s">
        <v>557</v>
      </c>
      <c r="AU4" s="278"/>
      <c r="AV4" s="278"/>
      <c r="AW4" s="278"/>
      <c r="AX4" s="278"/>
      <c r="AY4" s="278"/>
      <c r="AZ4" s="278"/>
      <c r="BA4" s="278"/>
      <c r="BB4" s="278"/>
      <c r="BC4" s="278"/>
      <c r="BD4" s="324" t="s">
        <v>145</v>
      </c>
      <c r="BE4" s="329"/>
      <c r="BF4" s="329"/>
      <c r="BG4" s="334"/>
      <c r="BH4" s="355" t="s">
        <v>559</v>
      </c>
      <c r="BT4" s="366" t="s">
        <v>259</v>
      </c>
      <c r="BU4" s="366" t="s">
        <v>538</v>
      </c>
      <c r="BV4" s="367" t="s">
        <v>570</v>
      </c>
      <c r="BW4" s="367" t="s">
        <v>571</v>
      </c>
      <c r="BX4" s="374"/>
    </row>
    <row r="5" spans="1:81" ht="21" customHeight="1">
      <c r="A5" s="6" t="s">
        <v>14</v>
      </c>
      <c r="B5" s="33"/>
      <c r="C5" s="33"/>
      <c r="D5" s="33"/>
      <c r="E5" s="64"/>
      <c r="F5" s="64"/>
      <c r="G5" s="76" t="s">
        <v>3</v>
      </c>
      <c r="H5" s="64"/>
      <c r="I5" s="64"/>
      <c r="J5" s="76" t="s">
        <v>20</v>
      </c>
      <c r="K5" s="64"/>
      <c r="L5" s="64"/>
      <c r="M5" s="64"/>
      <c r="N5" s="121" t="s">
        <v>21</v>
      </c>
      <c r="O5" s="130"/>
      <c r="P5" s="139"/>
      <c r="Q5" s="139"/>
      <c r="R5" s="139"/>
      <c r="S5" s="139"/>
      <c r="T5" s="139"/>
      <c r="U5" s="139"/>
      <c r="V5" s="139"/>
      <c r="W5" s="139"/>
      <c r="X5" s="139"/>
      <c r="Y5" s="139"/>
      <c r="Z5" s="139"/>
      <c r="AA5" s="191"/>
      <c r="AB5" s="197"/>
      <c r="AC5" s="54" t="s">
        <v>536</v>
      </c>
      <c r="AD5" s="54"/>
      <c r="AE5" s="211"/>
      <c r="AF5" s="54" t="s">
        <v>537</v>
      </c>
      <c r="AG5" s="220"/>
      <c r="AH5" s="197"/>
      <c r="AI5" s="228" t="s">
        <v>570</v>
      </c>
      <c r="AJ5" s="228"/>
      <c r="AK5" s="228"/>
      <c r="AL5" s="75"/>
      <c r="AM5" s="54" t="s">
        <v>571</v>
      </c>
      <c r="AN5" s="54"/>
      <c r="AO5" s="220"/>
      <c r="AP5" s="248"/>
      <c r="AQ5" s="249"/>
      <c r="AR5" s="249"/>
      <c r="AS5" s="259"/>
      <c r="AT5" s="265"/>
      <c r="AU5" s="279"/>
      <c r="AV5" s="279"/>
      <c r="AW5" s="279"/>
      <c r="AX5" s="279"/>
      <c r="AY5" s="279"/>
      <c r="AZ5" s="279"/>
      <c r="BA5" s="279"/>
      <c r="BB5" s="279"/>
      <c r="BC5" s="321"/>
      <c r="BD5" s="325"/>
      <c r="BE5" s="330"/>
      <c r="BF5" s="330"/>
      <c r="BG5" s="335"/>
      <c r="BH5" s="356" t="str">
        <f>IF(AND(NOT(BT5=TRUE),NOT(BU5=TRUE)),"委任の有無を入力","")</f>
        <v>委任の有無を入力</v>
      </c>
      <c r="BT5" s="367" t="b">
        <v>0</v>
      </c>
      <c r="BU5" s="367" t="b">
        <v>0</v>
      </c>
      <c r="BV5" s="367" t="b">
        <v>0</v>
      </c>
      <c r="BW5" s="367" t="b">
        <v>0</v>
      </c>
      <c r="BX5" s="375"/>
    </row>
    <row r="6" spans="1:81" ht="18" customHeight="1">
      <c r="A6" s="7" t="s">
        <v>524</v>
      </c>
      <c r="B6" s="34"/>
      <c r="C6" s="34"/>
      <c r="D6" s="34" t="s">
        <v>80</v>
      </c>
      <c r="E6" s="34"/>
      <c r="F6" s="68" t="s">
        <v>23</v>
      </c>
      <c r="G6" s="77"/>
      <c r="H6" s="77"/>
      <c r="I6" s="77"/>
      <c r="J6" s="77"/>
      <c r="K6" s="112" t="s">
        <v>25</v>
      </c>
      <c r="L6" s="112"/>
      <c r="M6" s="112"/>
      <c r="N6" s="77"/>
      <c r="O6" s="77"/>
      <c r="P6" s="77"/>
      <c r="Q6" s="77"/>
      <c r="R6" s="146"/>
      <c r="S6" s="146"/>
      <c r="T6" s="146"/>
      <c r="U6" s="146"/>
      <c r="V6" s="146"/>
      <c r="W6" s="146"/>
      <c r="X6" s="156"/>
      <c r="Y6" s="89" t="s">
        <v>47</v>
      </c>
      <c r="Z6" s="89"/>
      <c r="AA6" s="89"/>
      <c r="AB6" s="89"/>
      <c r="AC6" s="89"/>
      <c r="AD6" s="202"/>
      <c r="AE6" s="202"/>
      <c r="AF6" s="202"/>
      <c r="AG6" s="202"/>
      <c r="AH6" s="202"/>
      <c r="AI6" s="202"/>
      <c r="AJ6" s="202"/>
      <c r="AK6" s="202"/>
      <c r="AL6" s="202"/>
      <c r="AM6" s="202"/>
      <c r="AN6" s="202"/>
      <c r="AO6" s="202"/>
      <c r="AP6" s="202"/>
      <c r="AQ6" s="202"/>
      <c r="AR6" s="202"/>
      <c r="AS6" s="202"/>
      <c r="AT6" s="266"/>
      <c r="AU6" s="280" t="s">
        <v>51</v>
      </c>
      <c r="AV6" s="280"/>
      <c r="AW6" s="280"/>
      <c r="AX6" s="280"/>
      <c r="AY6" s="280"/>
      <c r="AZ6" s="300"/>
      <c r="BA6" s="300"/>
      <c r="BB6" s="300"/>
      <c r="BC6" s="300"/>
      <c r="BD6" s="326"/>
      <c r="BE6" s="326"/>
      <c r="BF6" s="326"/>
      <c r="BG6" s="336"/>
      <c r="BH6" s="356" t="str">
        <f>IF(AND(NOT(BV5=TRUE),NOT(BW5=TRUE)),"区分を入力","")</f>
        <v>区分を入力</v>
      </c>
      <c r="BK6" s="4"/>
      <c r="BM6" s="359" t="s">
        <v>8</v>
      </c>
      <c r="BN6" s="359" t="s">
        <v>43</v>
      </c>
    </row>
    <row r="7" spans="1:81" ht="18" customHeight="1">
      <c r="A7" s="8"/>
      <c r="B7" s="35"/>
      <c r="C7" s="35"/>
      <c r="D7" s="35"/>
      <c r="E7" s="35"/>
      <c r="F7" s="69" t="s">
        <v>26</v>
      </c>
      <c r="G7" s="69"/>
      <c r="H7" s="69"/>
      <c r="I7" s="69"/>
      <c r="J7" s="105"/>
      <c r="K7" s="105"/>
      <c r="L7" s="105"/>
      <c r="M7" s="105"/>
      <c r="N7" s="105"/>
      <c r="O7" s="105"/>
      <c r="P7" s="105"/>
      <c r="Q7" s="105"/>
      <c r="R7" s="105"/>
      <c r="S7" s="105"/>
      <c r="T7" s="105"/>
      <c r="U7" s="105"/>
      <c r="V7" s="105"/>
      <c r="W7" s="105"/>
      <c r="X7" s="105"/>
      <c r="Y7" s="160" t="s">
        <v>1</v>
      </c>
      <c r="Z7" s="178"/>
      <c r="AA7" s="178"/>
      <c r="AB7" s="178"/>
      <c r="AC7" s="199"/>
      <c r="AD7" s="203"/>
      <c r="AE7" s="212"/>
      <c r="AF7" s="212"/>
      <c r="AG7" s="212"/>
      <c r="AH7" s="212"/>
      <c r="AI7" s="212"/>
      <c r="AJ7" s="212"/>
      <c r="AK7" s="212"/>
      <c r="AL7" s="212"/>
      <c r="AM7" s="212"/>
      <c r="AN7" s="212"/>
      <c r="AO7" s="212"/>
      <c r="AP7" s="212"/>
      <c r="AQ7" s="212"/>
      <c r="AR7" s="212"/>
      <c r="AS7" s="212"/>
      <c r="AT7" s="267"/>
      <c r="AU7" s="281"/>
      <c r="AV7" s="281"/>
      <c r="AW7" s="281"/>
      <c r="AX7" s="281"/>
      <c r="AY7" s="281"/>
      <c r="AZ7" s="301"/>
      <c r="BA7" s="301"/>
      <c r="BB7" s="301"/>
      <c r="BC7" s="301"/>
      <c r="BD7" s="301"/>
      <c r="BE7" s="301"/>
      <c r="BF7" s="301"/>
      <c r="BG7" s="337"/>
      <c r="BH7" s="356" t="str">
        <f>IF(AD6&lt;&gt;"",IF(ISNUMBER(FIND("カブシキ",DBCS(AD6))),"カブシキガイシャ等は入力しない",""),"")</f>
        <v/>
      </c>
      <c r="BK7" s="4"/>
      <c r="BM7" s="360"/>
      <c r="BN7" s="361"/>
    </row>
    <row r="8" spans="1:81" ht="18" customHeight="1">
      <c r="A8" s="8"/>
      <c r="B8" s="35"/>
      <c r="C8" s="35"/>
      <c r="D8" s="35"/>
      <c r="E8" s="35"/>
      <c r="F8" s="69" t="s">
        <v>11</v>
      </c>
      <c r="G8" s="69"/>
      <c r="H8" s="69"/>
      <c r="I8" s="69"/>
      <c r="J8" s="105"/>
      <c r="K8" s="105"/>
      <c r="L8" s="105"/>
      <c r="M8" s="105"/>
      <c r="N8" s="105"/>
      <c r="O8" s="105"/>
      <c r="P8" s="105"/>
      <c r="Q8" s="105"/>
      <c r="R8" s="105"/>
      <c r="S8" s="105"/>
      <c r="T8" s="105"/>
      <c r="U8" s="105"/>
      <c r="V8" s="105"/>
      <c r="W8" s="105"/>
      <c r="X8" s="105"/>
      <c r="Y8" s="160" t="s">
        <v>287</v>
      </c>
      <c r="Z8" s="178"/>
      <c r="AA8" s="178"/>
      <c r="AB8" s="178"/>
      <c r="AC8" s="199"/>
      <c r="AD8" s="203"/>
      <c r="AE8" s="212"/>
      <c r="AF8" s="212"/>
      <c r="AG8" s="212"/>
      <c r="AH8" s="212"/>
      <c r="AI8" s="212"/>
      <c r="AJ8" s="212"/>
      <c r="AK8" s="212"/>
      <c r="AL8" s="212"/>
      <c r="AM8" s="212"/>
      <c r="AN8" s="212"/>
      <c r="AO8" s="212"/>
      <c r="AP8" s="212"/>
      <c r="AQ8" s="212"/>
      <c r="AR8" s="212"/>
      <c r="AS8" s="212"/>
      <c r="AT8" s="267"/>
      <c r="AU8" s="43" t="s">
        <v>47</v>
      </c>
      <c r="AV8" s="43"/>
      <c r="AW8" s="43"/>
      <c r="AX8" s="43"/>
      <c r="AY8" s="43"/>
      <c r="AZ8" s="57"/>
      <c r="BA8" s="57"/>
      <c r="BB8" s="57"/>
      <c r="BC8" s="57"/>
      <c r="BD8" s="57"/>
      <c r="BE8" s="57"/>
      <c r="BF8" s="57"/>
      <c r="BG8" s="338"/>
      <c r="BH8" s="356"/>
      <c r="BM8" s="360">
        <v>101</v>
      </c>
      <c r="BN8" s="361" t="s">
        <v>88</v>
      </c>
      <c r="BS8" s="362" t="str">
        <f>CONCATENATE(BT8,BU8,BV8,BW8,BX8,BY8,BZ8,CA8,CB8,CC8)</f>
        <v/>
      </c>
      <c r="BT8" s="365" t="str">
        <f>IF(LEN(DBCS($AD$7))&gt;0,IF(MID(DBCS($AD$7),1,1)&lt;&gt;"　",IF(AND(12321&lt;=_xlfn.UNICODE(MID(DBCS($AD$7),1,1)),_xlfn.UNICODE(MID(DBCS($AD$7),1,1))&lt;37693),"",9),""),"")</f>
        <v/>
      </c>
      <c r="BU8" s="365" t="str">
        <f>IF(LEN(DBCS($AD$7))&gt;1,IF(MID(DBCS($AD$7),2,1)&lt;&gt;"　",IF(AND(12321&lt;=_xlfn.UNICODE(MID(DBCS($AD$7),2,1)),_xlfn.UNICODE(MID(DBCS($AD$7),2,1))&lt;37693),"",9),""),"")</f>
        <v/>
      </c>
      <c r="BV8" s="365" t="str">
        <f>IF(LEN(DBCS($AD$7))&gt;2,IF(MID(DBCS($AD$7),3,1)&lt;&gt;"　",IF(AND(12321&lt;=_xlfn.UNICODE(MID(DBCS($AD$7),3,1)),_xlfn.UNICODE(MID(DBCS($AD$7),3,1))&lt;37693),"",9),""),"")</f>
        <v/>
      </c>
      <c r="BW8" s="365" t="str">
        <f>IF(LEN(DBCS($AD$7))&gt;3,IF(MID(DBCS($AD$7),4,1)&lt;&gt;"　",IF(AND(12321&lt;=_xlfn.UNICODE(MID(DBCS($AD$7),4,1)),_xlfn.UNICODE(MID(DBCS($AD$7),4,1))&lt;37693),"",9),""),"")</f>
        <v/>
      </c>
      <c r="BX8" s="365" t="str">
        <f>IF(LEN(DBCS($AD$7))&gt;4,IF(MID(DBCS($AD$7),5,1)&lt;&gt;"　",IF(AND(12321&lt;=_xlfn.UNICODE(MID(DBCS($AD$7),5,1)),_xlfn.UNICODE(MID(DBCS($AD$7),5,1))&lt;37693),"",9),""),"")</f>
        <v/>
      </c>
      <c r="BY8" s="365" t="str">
        <f>IF(LEN(DBCS($AD$7))&gt;5,IF(MID(DBCS($AD$7),6,1)&lt;&gt;"　",IF(AND(12321&lt;=_xlfn.UNICODE(MID(DBCS($AD$7),6,1)),_xlfn.UNICODE(MID(DBCS($AD$7),6,1))&lt;37693),"",9),""),"")</f>
        <v/>
      </c>
      <c r="BZ8" s="365" t="str">
        <f>IF(LEN(DBCS($AD$7))&gt;6,IF(MID(DBCS($AD$7),7,1)&lt;&gt;"　",IF(AND(12321&lt;=_xlfn.UNICODE(MID(DBCS($AD$7),7,1)),_xlfn.UNICODE(MID(DBCS($AD$7),7,1))&lt;37693),"",9),""),"")</f>
        <v/>
      </c>
      <c r="CA8" s="365" t="str">
        <f>IF(LEN(DBCS($AD$7))&gt;7,IF(MID(DBCS($AD$7),8,1)&lt;&gt;"　",IF(AND(12321&lt;=_xlfn.UNICODE(MID(DBCS($AD$7),8,1)),_xlfn.UNICODE(MID(DBCS($AD$7),8,1))&lt;37693),"",9),""),"")</f>
        <v/>
      </c>
      <c r="CB8" s="365" t="str">
        <f>IF(LEN(DBCS($AD$7))&gt;8,IF(MID(DBCS($AD$7),9,1)&lt;&gt;"　",IF(AND(12321&lt;=_xlfn.UNICODE(MID(DBCS($AD$7),9,1)),_xlfn.UNICODE(MID(DBCS($AD$7),9,1))&lt;37693),"",9),""),"")</f>
        <v/>
      </c>
      <c r="CC8" s="365" t="str">
        <f>IF(LEN(DBCS($AD$7))&gt;9,IF(MID(DBCS($AD$7),10,1)&lt;&gt;"　",IF(AND(12321&lt;=_xlfn.UNICODE(MID(DBCS($AD$7),10,1)),_xlfn.UNICODE(MID(DBCS($AD$7),10,1))&lt;37693),"",9),""),"")</f>
        <v/>
      </c>
    </row>
    <row r="9" spans="1:81" ht="18" customHeight="1">
      <c r="A9" s="8"/>
      <c r="B9" s="35"/>
      <c r="C9" s="35"/>
      <c r="D9" s="35"/>
      <c r="E9" s="35"/>
      <c r="F9" s="69" t="s">
        <v>143</v>
      </c>
      <c r="G9" s="69"/>
      <c r="H9" s="69"/>
      <c r="I9" s="69"/>
      <c r="J9" s="105"/>
      <c r="K9" s="105"/>
      <c r="L9" s="105"/>
      <c r="M9" s="105"/>
      <c r="N9" s="105"/>
      <c r="O9" s="105"/>
      <c r="P9" s="105"/>
      <c r="Q9" s="105"/>
      <c r="R9" s="105"/>
      <c r="S9" s="105"/>
      <c r="T9" s="105"/>
      <c r="U9" s="105"/>
      <c r="V9" s="105"/>
      <c r="W9" s="105"/>
      <c r="X9" s="105"/>
      <c r="Y9" s="85" t="s">
        <v>50</v>
      </c>
      <c r="Z9" s="49"/>
      <c r="AA9" s="49"/>
      <c r="AB9" s="49"/>
      <c r="AC9" s="49"/>
      <c r="AD9" s="49"/>
      <c r="AE9" s="49"/>
      <c r="AF9" s="49"/>
      <c r="AG9" s="49"/>
      <c r="AH9" s="49"/>
      <c r="AI9" s="49"/>
      <c r="AJ9" s="85" t="s">
        <v>36</v>
      </c>
      <c r="AK9" s="49"/>
      <c r="AL9" s="49"/>
      <c r="AM9" s="49"/>
      <c r="AN9" s="49"/>
      <c r="AO9" s="49"/>
      <c r="AP9" s="49"/>
      <c r="AQ9" s="49"/>
      <c r="AR9" s="49"/>
      <c r="AS9" s="49"/>
      <c r="AT9" s="49"/>
      <c r="AU9" s="282" t="s">
        <v>52</v>
      </c>
      <c r="AV9" s="43"/>
      <c r="AW9" s="43"/>
      <c r="AX9" s="43"/>
      <c r="AY9" s="43"/>
      <c r="AZ9" s="302"/>
      <c r="BA9" s="302"/>
      <c r="BB9" s="302"/>
      <c r="BC9" s="302"/>
      <c r="BD9" s="302"/>
      <c r="BE9" s="302"/>
      <c r="BF9" s="302"/>
      <c r="BG9" s="339"/>
      <c r="BH9" s="356" t="str">
        <f>IF(ISNUMBER(VALUE(MID(J9,1,1))),"町名は「町丁目」の欄に入力","")</f>
        <v/>
      </c>
      <c r="BM9" s="360">
        <v>102</v>
      </c>
      <c r="BN9" s="361" t="s">
        <v>92</v>
      </c>
      <c r="BS9" s="362" t="str">
        <f>CONCATENATE(BT9,BU9,BV9,BW9,BX9,BY9,BZ9,CA9,CB9,CC9)</f>
        <v/>
      </c>
      <c r="BT9" s="365" t="str">
        <f>IF(LEN(DBCS($AZ$9))&gt;0,IF(MID(DBCS($AZ$9),1,1)&lt;&gt;"　",IF(AND(12321&lt;=_xlfn.UNICODE(MID(DBCS($AZ$9),1,1)),_xlfn.UNICODE(MID(DBCS($AZ$9),1,1))&lt;37693),"",9),""),"")</f>
        <v/>
      </c>
      <c r="BU9" s="365" t="str">
        <f>IF(LEN(DBCS($AZ$9))&gt;1,IF(MID(DBCS($AZ$9),2,1)&lt;&gt;"　",IF(AND(12321&lt;=_xlfn.UNICODE(MID(DBCS($AZ$9),2,1)),_xlfn.UNICODE(MID(DBCS($AZ$9),2,1))&lt;37693),"",9),""),"")</f>
        <v/>
      </c>
      <c r="BV9" s="365" t="str">
        <f>IF(LEN(DBCS($AZ$9))&gt;2,IF(MID(DBCS($AZ$9),3,1)&lt;&gt;"　",IF(AND(12321&lt;=_xlfn.UNICODE(MID(DBCS($AZ$9),3,1)),_xlfn.UNICODE(MID(DBCS($AZ$9),3,1))&lt;37693),"",9),""),"")</f>
        <v/>
      </c>
      <c r="BW9" s="365" t="str">
        <f>IF(LEN(DBCS($AZ$9))&gt;3,IF(MID(DBCS($AZ$9),4,1)&lt;&gt;"　",IF(AND(12321&lt;=_xlfn.UNICODE(MID(DBCS($AZ$9),4,1)),_xlfn.UNICODE(MID(DBCS($AZ$9),4,1))&lt;37693),"",9),""),"")</f>
        <v/>
      </c>
      <c r="BX9" s="365" t="str">
        <f>IF(LEN(DBCS($AZ$9))&gt;4,IF(MID(DBCS($AZ$9),5,1)&lt;&gt;"　",IF(AND(12321&lt;=_xlfn.UNICODE(MID(DBCS($AZ$9),5,1)),_xlfn.UNICODE(MID(DBCS($AZ$9),5,1))&lt;37693),"",9),""),"")</f>
        <v/>
      </c>
      <c r="BY9" s="365" t="str">
        <f>IF(LEN(DBCS($AZ$9))&gt;5,IF(MID(DBCS($AZ$9),6,1)&lt;&gt;"　",IF(AND(12321&lt;=_xlfn.UNICODE(MID(DBCS($AZ$9),6,1)),_xlfn.UNICODE(MID(DBCS($AZ$9),6,1))&lt;37693),"",9),""),"")</f>
        <v/>
      </c>
      <c r="BZ9" s="365" t="str">
        <f>IF(LEN(DBCS($AZ$9))&gt;6,IF(MID(DBCS($AZ$9),7,1)&lt;&gt;"　",IF(AND(12321&lt;=_xlfn.UNICODE(MID(DBCS($AZ$9),7,1)),_xlfn.UNICODE(MID(DBCS($AZ$9),7,1))&lt;37693),"",9),""),"")</f>
        <v/>
      </c>
      <c r="CA9" s="365" t="str">
        <f>IF(LEN(DBCS($AZ$9))&gt;7,IF(MID(DBCS($AZ$9),8,1)&lt;&gt;"　",IF(AND(12321&lt;=_xlfn.UNICODE(MID(DBCS($AZ$9),8,1)),_xlfn.UNICODE(MID(DBCS($AZ$9),8,1))&lt;37693),"",9),""),"")</f>
        <v/>
      </c>
      <c r="CB9" s="365" t="str">
        <f>IF(LEN(DBCS($AZ$9))&gt;8,IF(MID(DBCS($AZ$9),9,1)&lt;&gt;"　",IF(AND(12321&lt;=_xlfn.UNICODE(MID(DBCS($AZ$9),9,1)),_xlfn.UNICODE(MID(DBCS($AZ$9),9,1))&lt;37693),"",9),""),"")</f>
        <v/>
      </c>
      <c r="CC9" s="365" t="str">
        <f>IF(LEN(DBCS($AZ$9))&gt;9,IF(MID(DBCS($AZ$9),10,1)&lt;&gt;"　",IF(AND(12321&lt;=_xlfn.UNICODE(MID(DBCS($AZ$9),10,1)),_xlfn.UNICODE(MID(DBCS($AZ$9),10,1))&lt;37693),"",9),""),"")</f>
        <v/>
      </c>
    </row>
    <row r="10" spans="1:81" ht="18" customHeight="1">
      <c r="A10" s="8"/>
      <c r="B10" s="35"/>
      <c r="C10" s="35"/>
      <c r="D10" s="35"/>
      <c r="E10" s="35"/>
      <c r="F10" s="69" t="s">
        <v>32</v>
      </c>
      <c r="G10" s="69"/>
      <c r="H10" s="69"/>
      <c r="I10" s="69"/>
      <c r="J10" s="105"/>
      <c r="K10" s="105"/>
      <c r="L10" s="105"/>
      <c r="M10" s="105"/>
      <c r="N10" s="105"/>
      <c r="O10" s="105"/>
      <c r="P10" s="105"/>
      <c r="Q10" s="105"/>
      <c r="R10" s="105"/>
      <c r="S10" s="105"/>
      <c r="T10" s="105"/>
      <c r="U10" s="105"/>
      <c r="V10" s="105"/>
      <c r="W10" s="105"/>
      <c r="X10" s="105"/>
      <c r="Y10" s="161"/>
      <c r="Z10" s="179"/>
      <c r="AA10" s="179"/>
      <c r="AB10" s="69" t="s">
        <v>25</v>
      </c>
      <c r="AC10" s="79"/>
      <c r="AD10" s="79"/>
      <c r="AE10" s="79"/>
      <c r="AF10" s="69" t="s">
        <v>25</v>
      </c>
      <c r="AG10" s="79"/>
      <c r="AH10" s="79"/>
      <c r="AI10" s="79"/>
      <c r="AJ10" s="235"/>
      <c r="AK10" s="236"/>
      <c r="AL10" s="236"/>
      <c r="AM10" s="78" t="s">
        <v>25</v>
      </c>
      <c r="AN10" s="236"/>
      <c r="AO10" s="236"/>
      <c r="AP10" s="236"/>
      <c r="AQ10" s="78" t="s">
        <v>25</v>
      </c>
      <c r="AR10" s="236"/>
      <c r="AS10" s="236"/>
      <c r="AT10" s="236"/>
      <c r="AU10" s="43"/>
      <c r="AV10" s="43"/>
      <c r="AW10" s="43"/>
      <c r="AX10" s="43"/>
      <c r="AY10" s="43"/>
      <c r="AZ10" s="302"/>
      <c r="BA10" s="302"/>
      <c r="BB10" s="302"/>
      <c r="BC10" s="302"/>
      <c r="BD10" s="302"/>
      <c r="BE10" s="302"/>
      <c r="BF10" s="302"/>
      <c r="BG10" s="339"/>
      <c r="BH10" s="356" t="str">
        <f>IF(AZ9&lt;&gt;DBCS(AZ9),"←姓と名の間は全角空白","")</f>
        <v/>
      </c>
      <c r="BM10" s="360">
        <v>103</v>
      </c>
      <c r="BN10" s="361" t="s">
        <v>95</v>
      </c>
    </row>
    <row r="11" spans="1:81" ht="18" customHeight="1">
      <c r="A11" s="8"/>
      <c r="B11" s="35"/>
      <c r="C11" s="35"/>
      <c r="D11" s="35"/>
      <c r="E11" s="35"/>
      <c r="F11" s="70" t="s">
        <v>33</v>
      </c>
      <c r="G11" s="69"/>
      <c r="H11" s="69"/>
      <c r="I11" s="69"/>
      <c r="J11" s="106"/>
      <c r="K11" s="106"/>
      <c r="L11" s="106"/>
      <c r="M11" s="106"/>
      <c r="N11" s="106"/>
      <c r="O11" s="106"/>
      <c r="P11" s="106"/>
      <c r="Q11" s="106"/>
      <c r="R11" s="106"/>
      <c r="S11" s="106"/>
      <c r="T11" s="106"/>
      <c r="U11" s="106"/>
      <c r="V11" s="106"/>
      <c r="W11" s="106"/>
      <c r="X11" s="157"/>
      <c r="Y11" s="162" t="s">
        <v>84</v>
      </c>
      <c r="Z11" s="180"/>
      <c r="AA11" s="180"/>
      <c r="AB11" s="180"/>
      <c r="AC11" s="180"/>
      <c r="AD11" s="180"/>
      <c r="AE11" s="180"/>
      <c r="AF11" s="180"/>
      <c r="AG11" s="180"/>
      <c r="AH11" s="180"/>
      <c r="AI11" s="180"/>
      <c r="AJ11" s="180"/>
      <c r="AK11" s="180"/>
      <c r="AL11" s="180"/>
      <c r="AM11" s="180"/>
      <c r="AN11" s="180"/>
      <c r="AO11" s="180"/>
      <c r="AP11" s="180"/>
      <c r="AQ11" s="180"/>
      <c r="AR11" s="180"/>
      <c r="AS11" s="180"/>
      <c r="AT11" s="180"/>
      <c r="AU11" s="43"/>
      <c r="AV11" s="43"/>
      <c r="AW11" s="43"/>
      <c r="AX11" s="43"/>
      <c r="AY11" s="43"/>
      <c r="AZ11" s="302"/>
      <c r="BA11" s="302"/>
      <c r="BB11" s="302"/>
      <c r="BC11" s="302"/>
      <c r="BD11" s="302"/>
      <c r="BE11" s="302"/>
      <c r="BF11" s="302"/>
      <c r="BG11" s="339"/>
      <c r="BH11" s="357" t="str">
        <f>IF(Y12=TRIM(SUBSTITUTE(Y12,",",".")),"","メールアドレスを確認してください。コンマや空白など、使用できない文字が含まれていませんか？")</f>
        <v/>
      </c>
      <c r="BM11" s="360">
        <v>104</v>
      </c>
      <c r="BN11" s="361" t="s">
        <v>98</v>
      </c>
    </row>
    <row r="12" spans="1:81" ht="18" customHeight="1">
      <c r="A12" s="9"/>
      <c r="B12" s="36"/>
      <c r="C12" s="36"/>
      <c r="D12" s="36"/>
      <c r="E12" s="36"/>
      <c r="F12" s="71"/>
      <c r="G12" s="78"/>
      <c r="H12" s="78"/>
      <c r="I12" s="78"/>
      <c r="J12" s="107"/>
      <c r="K12" s="107"/>
      <c r="L12" s="107"/>
      <c r="M12" s="107"/>
      <c r="N12" s="107"/>
      <c r="O12" s="107"/>
      <c r="P12" s="107"/>
      <c r="Q12" s="107"/>
      <c r="R12" s="107"/>
      <c r="S12" s="107"/>
      <c r="T12" s="107"/>
      <c r="U12" s="107"/>
      <c r="V12" s="107"/>
      <c r="W12" s="107"/>
      <c r="X12" s="158"/>
      <c r="Y12" s="161"/>
      <c r="Z12" s="179"/>
      <c r="AA12" s="179"/>
      <c r="AB12" s="179"/>
      <c r="AC12" s="179"/>
      <c r="AD12" s="179"/>
      <c r="AE12" s="179"/>
      <c r="AF12" s="179"/>
      <c r="AG12" s="179"/>
      <c r="AH12" s="179"/>
      <c r="AI12" s="179"/>
      <c r="AJ12" s="179"/>
      <c r="AK12" s="179"/>
      <c r="AL12" s="179"/>
      <c r="AM12" s="179"/>
      <c r="AN12" s="179"/>
      <c r="AO12" s="179"/>
      <c r="AP12" s="179"/>
      <c r="AQ12" s="179"/>
      <c r="AR12" s="179"/>
      <c r="AS12" s="179"/>
      <c r="AT12" s="268"/>
      <c r="AU12" s="283"/>
      <c r="AV12" s="283"/>
      <c r="AW12" s="283"/>
      <c r="AX12" s="283"/>
      <c r="AY12" s="283"/>
      <c r="AZ12" s="303"/>
      <c r="BA12" s="303"/>
      <c r="BB12" s="303"/>
      <c r="BC12" s="303"/>
      <c r="BD12" s="303"/>
      <c r="BE12" s="303"/>
      <c r="BF12" s="303"/>
      <c r="BG12" s="340"/>
      <c r="BH12" s="357"/>
      <c r="BM12" s="360">
        <v>105</v>
      </c>
      <c r="BN12" s="361" t="s">
        <v>100</v>
      </c>
    </row>
    <row r="13" spans="1:81" ht="18" customHeight="1">
      <c r="A13" s="10" t="s">
        <v>525</v>
      </c>
      <c r="B13" s="37"/>
      <c r="C13" s="37"/>
      <c r="D13" s="61" t="s">
        <v>80</v>
      </c>
      <c r="E13" s="61"/>
      <c r="F13" s="32" t="s">
        <v>23</v>
      </c>
      <c r="G13" s="79"/>
      <c r="H13" s="79"/>
      <c r="I13" s="79"/>
      <c r="J13" s="79"/>
      <c r="K13" s="69" t="s">
        <v>25</v>
      </c>
      <c r="L13" s="69"/>
      <c r="M13" s="69"/>
      <c r="N13" s="122"/>
      <c r="O13" s="122"/>
      <c r="P13" s="122"/>
      <c r="Q13" s="122"/>
      <c r="R13" s="147"/>
      <c r="S13" s="147"/>
      <c r="T13" s="147"/>
      <c r="U13" s="147"/>
      <c r="V13" s="147"/>
      <c r="W13" s="147"/>
      <c r="X13" s="159"/>
      <c r="Y13" s="163"/>
      <c r="Z13" s="181"/>
      <c r="AA13" s="181"/>
      <c r="AB13" s="181"/>
      <c r="AC13" s="181"/>
      <c r="AD13" s="181"/>
      <c r="AE13" s="181"/>
      <c r="AF13" s="181"/>
      <c r="AG13" s="181"/>
      <c r="AH13" s="181"/>
      <c r="AI13" s="181"/>
      <c r="AJ13" s="181"/>
      <c r="AK13" s="181"/>
      <c r="AL13" s="181"/>
      <c r="AM13" s="181"/>
      <c r="AN13" s="181"/>
      <c r="AO13" s="181"/>
      <c r="AP13" s="181"/>
      <c r="AQ13" s="181"/>
      <c r="AR13" s="181"/>
      <c r="AS13" s="181"/>
      <c r="AT13" s="269"/>
      <c r="AU13" s="284" t="s">
        <v>107</v>
      </c>
      <c r="AV13" s="284"/>
      <c r="AW13" s="284"/>
      <c r="AX13" s="284"/>
      <c r="AY13" s="284"/>
      <c r="AZ13" s="57"/>
      <c r="BA13" s="57"/>
      <c r="BB13" s="57"/>
      <c r="BC13" s="57"/>
      <c r="BD13" s="57"/>
      <c r="BE13" s="57"/>
      <c r="BF13" s="57"/>
      <c r="BG13" s="338"/>
      <c r="BH13" s="357"/>
      <c r="BM13" s="360">
        <v>106</v>
      </c>
      <c r="BN13" s="361" t="s">
        <v>102</v>
      </c>
    </row>
    <row r="14" spans="1:81" ht="18" customHeight="1">
      <c r="A14" s="11"/>
      <c r="B14" s="38"/>
      <c r="C14" s="38"/>
      <c r="D14" s="62"/>
      <c r="E14" s="62"/>
      <c r="F14" s="69" t="s">
        <v>26</v>
      </c>
      <c r="G14" s="69"/>
      <c r="H14" s="69"/>
      <c r="I14" s="69"/>
      <c r="J14" s="105"/>
      <c r="K14" s="105"/>
      <c r="L14" s="105"/>
      <c r="M14" s="105"/>
      <c r="N14" s="105"/>
      <c r="O14" s="105"/>
      <c r="P14" s="105"/>
      <c r="Q14" s="105"/>
      <c r="R14" s="105"/>
      <c r="S14" s="105"/>
      <c r="T14" s="105"/>
      <c r="U14" s="105"/>
      <c r="V14" s="105"/>
      <c r="W14" s="105"/>
      <c r="X14" s="105"/>
      <c r="Y14" s="164"/>
      <c r="Z14" s="182"/>
      <c r="AA14" s="182"/>
      <c r="AB14" s="182"/>
      <c r="AC14" s="182"/>
      <c r="AD14" s="182"/>
      <c r="AE14" s="182"/>
      <c r="AF14" s="182"/>
      <c r="AG14" s="182"/>
      <c r="AH14" s="182"/>
      <c r="AI14" s="182"/>
      <c r="AJ14" s="182"/>
      <c r="AK14" s="182"/>
      <c r="AL14" s="182"/>
      <c r="AM14" s="182"/>
      <c r="AN14" s="182"/>
      <c r="AO14" s="182"/>
      <c r="AP14" s="182"/>
      <c r="AQ14" s="182"/>
      <c r="AR14" s="182"/>
      <c r="AS14" s="182"/>
      <c r="AT14" s="270"/>
      <c r="AU14" s="285" t="s">
        <v>47</v>
      </c>
      <c r="AV14" s="285"/>
      <c r="AW14" s="285"/>
      <c r="AX14" s="285"/>
      <c r="AY14" s="285"/>
      <c r="AZ14" s="57"/>
      <c r="BA14" s="57"/>
      <c r="BB14" s="57"/>
      <c r="BC14" s="57"/>
      <c r="BD14" s="57"/>
      <c r="BE14" s="57"/>
      <c r="BF14" s="57"/>
      <c r="BG14" s="338"/>
      <c r="BH14" s="357"/>
      <c r="BM14" s="360">
        <v>107</v>
      </c>
      <c r="BN14" s="361" t="s">
        <v>103</v>
      </c>
    </row>
    <row r="15" spans="1:81" ht="18" customHeight="1">
      <c r="A15" s="12" t="s">
        <v>561</v>
      </c>
      <c r="B15" s="39"/>
      <c r="C15" s="39"/>
      <c r="D15" s="62"/>
      <c r="E15" s="62"/>
      <c r="F15" s="69" t="s">
        <v>11</v>
      </c>
      <c r="G15" s="69"/>
      <c r="H15" s="69"/>
      <c r="I15" s="69"/>
      <c r="J15" s="105"/>
      <c r="K15" s="105"/>
      <c r="L15" s="105"/>
      <c r="M15" s="105"/>
      <c r="N15" s="105"/>
      <c r="O15" s="105"/>
      <c r="P15" s="105"/>
      <c r="Q15" s="105"/>
      <c r="R15" s="105"/>
      <c r="S15" s="105"/>
      <c r="T15" s="105"/>
      <c r="U15" s="105"/>
      <c r="V15" s="105"/>
      <c r="W15" s="105"/>
      <c r="X15" s="105"/>
      <c r="Y15" s="165" t="s">
        <v>50</v>
      </c>
      <c r="Z15" s="183"/>
      <c r="AA15" s="183"/>
      <c r="AB15" s="183"/>
      <c r="AC15" s="183"/>
      <c r="AD15" s="183"/>
      <c r="AE15" s="183"/>
      <c r="AF15" s="183"/>
      <c r="AG15" s="183"/>
      <c r="AH15" s="183"/>
      <c r="AI15" s="229"/>
      <c r="AJ15" s="165" t="s">
        <v>36</v>
      </c>
      <c r="AK15" s="183"/>
      <c r="AL15" s="183"/>
      <c r="AM15" s="183"/>
      <c r="AN15" s="183"/>
      <c r="AO15" s="183"/>
      <c r="AP15" s="183"/>
      <c r="AQ15" s="183"/>
      <c r="AR15" s="183"/>
      <c r="AS15" s="183"/>
      <c r="AT15" s="229"/>
      <c r="AU15" s="285" t="s">
        <v>54</v>
      </c>
      <c r="AV15" s="285"/>
      <c r="AW15" s="285"/>
      <c r="AX15" s="285"/>
      <c r="AY15" s="285"/>
      <c r="AZ15" s="302"/>
      <c r="BA15" s="302"/>
      <c r="BB15" s="302"/>
      <c r="BC15" s="302"/>
      <c r="BD15" s="302"/>
      <c r="BE15" s="302"/>
      <c r="BF15" s="302"/>
      <c r="BG15" s="339"/>
      <c r="BH15" s="356" t="str">
        <f>IF(AZ15&lt;&gt;DBCS(AZ15),"←姓と名の間は全角空白","")</f>
        <v/>
      </c>
      <c r="BM15" s="360">
        <v>108</v>
      </c>
      <c r="BN15" s="361" t="s">
        <v>104</v>
      </c>
      <c r="BS15" s="362" t="str">
        <f>CONCATENATE(BT15,BU15,BV15,BW15,BX15,BY15,BZ15,CA15,CB15,CC15)</f>
        <v/>
      </c>
      <c r="BT15" s="365" t="str">
        <f>IF(LEN(DBCS($AZ$15))&gt;0,IF(MID(DBCS($AZ$15),1,1)&lt;&gt;"　",IF(AND(12321&lt;=_xlfn.UNICODE(MID(DBCS($AZ$15),1,1)),_xlfn.UNICODE(MID(DBCS($AZ$15),1,1))&lt;37693),"",9),""),"")</f>
        <v/>
      </c>
      <c r="BU15" s="365" t="str">
        <f>IF(LEN(DBCS($AZ$15))&gt;1,IF(MID(DBCS($AZ$15),2,1)&lt;&gt;"　",IF(AND(12321&lt;=_xlfn.UNICODE(MID(DBCS($AZ$15),2,1)),_xlfn.UNICODE(MID(DBCS($AZ$15),2,1))&lt;37693),"",9),""),"")</f>
        <v/>
      </c>
      <c r="BV15" s="365" t="str">
        <f>IF(LEN(DBCS($AZ$15))&gt;2,IF(MID(DBCS($AZ$15),3,1)&lt;&gt;"　",IF(AND(12321&lt;=_xlfn.UNICODE(MID(DBCS($AZ$15),3,1)),_xlfn.UNICODE(MID(DBCS($AZ$15),3,1))&lt;37693),"",9),""),"")</f>
        <v/>
      </c>
      <c r="BW15" s="365" t="str">
        <f>IF(LEN(DBCS($AZ$15))&gt;3,IF(MID(DBCS($AZ$15),4,1)&lt;&gt;"　",IF(AND(12321&lt;=_xlfn.UNICODE(MID(DBCS($AZ$15),4,1)),_xlfn.UNICODE(MID(DBCS($AZ$15),4,1))&lt;37693),"",9),""),"")</f>
        <v/>
      </c>
      <c r="BX15" s="365" t="str">
        <f>IF(LEN(DBCS($AZ$15))&gt;4,IF(MID(DBCS($AZ$15),5,1)&lt;&gt;"　",IF(AND(12321&lt;=_xlfn.UNICODE(MID(DBCS($AZ$15),5,1)),_xlfn.UNICODE(MID(DBCS($AZ$15),5,1))&lt;37693),"",9),""),"")</f>
        <v/>
      </c>
      <c r="BY15" s="365" t="str">
        <f>IF(LEN(DBCS($AZ$15))&gt;5,IF(MID(DBCS($AZ$15),6,1)&lt;&gt;"　",IF(AND(12321&lt;=_xlfn.UNICODE(MID(DBCS($AZ$15),6,1)),_xlfn.UNICODE(MID(DBCS($AZ$15),6,1))&lt;37693),"",9),""),"")</f>
        <v/>
      </c>
      <c r="BZ15" s="365" t="str">
        <f>IF(LEN(DBCS($AZ$15))&gt;6,IF(MID(DBCS($AZ$15),7,1)&lt;&gt;"　",IF(AND(12321&lt;=_xlfn.UNICODE(MID(DBCS($AZ$15),7,1)),_xlfn.UNICODE(MID(DBCS($AZ$15),7,1))&lt;37693),"",9),""),"")</f>
        <v/>
      </c>
      <c r="CA15" s="365" t="str">
        <f>IF(LEN(DBCS($AZ$15))&gt;7,IF(MID(DBCS($AZ$15),8,1)&lt;&gt;"　",IF(AND(12321&lt;=_xlfn.UNICODE(MID(DBCS($AZ$15),8,1)),_xlfn.UNICODE(MID(DBCS($AZ$15),8,1))&lt;37693),"",9),""),"")</f>
        <v/>
      </c>
      <c r="CB15" s="365" t="str">
        <f>IF(LEN(DBCS($AZ$15))&gt;8,IF(MID(DBCS($AZ$15),9,1)&lt;&gt;"　",IF(AND(12321&lt;=_xlfn.UNICODE(MID(DBCS($AZ$15),9,1)),_xlfn.UNICODE(MID(DBCS($AZ$15),9,1))&lt;37693),"",9),""),"")</f>
        <v/>
      </c>
      <c r="CC15" s="365" t="str">
        <f>IF(LEN(DBCS($AZ$15))&gt;9,IF(MID(DBCS($AZ$15),10,1)&lt;&gt;"　",IF(AND(12321&lt;=_xlfn.UNICODE(MID(DBCS($AZ$15),10,1)),_xlfn.UNICODE(MID(DBCS($AZ$15),10,1))&lt;37693),"",9),""),"")</f>
        <v/>
      </c>
    </row>
    <row r="16" spans="1:81" ht="18" customHeight="1">
      <c r="A16" s="12"/>
      <c r="B16" s="39"/>
      <c r="C16" s="39"/>
      <c r="D16" s="62"/>
      <c r="E16" s="62"/>
      <c r="F16" s="69" t="s">
        <v>143</v>
      </c>
      <c r="G16" s="69"/>
      <c r="H16" s="69"/>
      <c r="I16" s="69"/>
      <c r="J16" s="105"/>
      <c r="K16" s="105"/>
      <c r="L16" s="105"/>
      <c r="M16" s="105"/>
      <c r="N16" s="105"/>
      <c r="O16" s="105"/>
      <c r="P16" s="105"/>
      <c r="Q16" s="105"/>
      <c r="R16" s="105"/>
      <c r="S16" s="105"/>
      <c r="T16" s="105"/>
      <c r="U16" s="105"/>
      <c r="V16" s="105"/>
      <c r="W16" s="105"/>
      <c r="X16" s="105"/>
      <c r="Y16" s="166"/>
      <c r="Z16" s="122"/>
      <c r="AA16" s="122"/>
      <c r="AB16" s="69" t="s">
        <v>25</v>
      </c>
      <c r="AC16" s="79"/>
      <c r="AD16" s="79"/>
      <c r="AE16" s="79"/>
      <c r="AF16" s="69" t="s">
        <v>25</v>
      </c>
      <c r="AG16" s="122"/>
      <c r="AH16" s="122"/>
      <c r="AI16" s="230"/>
      <c r="AJ16" s="79"/>
      <c r="AK16" s="79"/>
      <c r="AL16" s="79"/>
      <c r="AM16" s="69" t="s">
        <v>25</v>
      </c>
      <c r="AN16" s="79"/>
      <c r="AO16" s="79"/>
      <c r="AP16" s="79"/>
      <c r="AQ16" s="69" t="s">
        <v>25</v>
      </c>
      <c r="AR16" s="79"/>
      <c r="AS16" s="79"/>
      <c r="AT16" s="79"/>
      <c r="AU16" s="285"/>
      <c r="AV16" s="285"/>
      <c r="AW16" s="285"/>
      <c r="AX16" s="285"/>
      <c r="AY16" s="285"/>
      <c r="AZ16" s="302"/>
      <c r="BA16" s="302"/>
      <c r="BB16" s="302"/>
      <c r="BC16" s="302"/>
      <c r="BD16" s="302"/>
      <c r="BE16" s="302"/>
      <c r="BF16" s="302"/>
      <c r="BG16" s="339"/>
      <c r="BH16" s="356" t="str">
        <f>IF(ISNUMBER(VALUE(MID(J16,1,1))),"町名は「町丁目」の欄に入力","")</f>
        <v/>
      </c>
      <c r="BM16" s="360">
        <v>109</v>
      </c>
      <c r="BN16" s="361" t="s">
        <v>108</v>
      </c>
    </row>
    <row r="17" spans="1:88" ht="18" customHeight="1">
      <c r="A17" s="12"/>
      <c r="B17" s="39"/>
      <c r="C17" s="39"/>
      <c r="D17" s="62"/>
      <c r="E17" s="62"/>
      <c r="F17" s="69" t="s">
        <v>32</v>
      </c>
      <c r="G17" s="69"/>
      <c r="H17" s="69"/>
      <c r="I17" s="69"/>
      <c r="J17" s="105"/>
      <c r="K17" s="105"/>
      <c r="L17" s="105"/>
      <c r="M17" s="105"/>
      <c r="N17" s="105"/>
      <c r="O17" s="105"/>
      <c r="P17" s="105"/>
      <c r="Q17" s="105"/>
      <c r="R17" s="105"/>
      <c r="S17" s="105"/>
      <c r="T17" s="105"/>
      <c r="U17" s="105"/>
      <c r="V17" s="105"/>
      <c r="W17" s="105"/>
      <c r="X17" s="105"/>
      <c r="Y17" s="167" t="s">
        <v>295</v>
      </c>
      <c r="Z17" s="184"/>
      <c r="AA17" s="184"/>
      <c r="AB17" s="184"/>
      <c r="AC17" s="200"/>
      <c r="AD17" s="204"/>
      <c r="AE17" s="213"/>
      <c r="AF17" s="213"/>
      <c r="AG17" s="213"/>
      <c r="AH17" s="213"/>
      <c r="AI17" s="213"/>
      <c r="AJ17" s="213"/>
      <c r="AK17" s="213"/>
      <c r="AL17" s="213"/>
      <c r="AM17" s="213"/>
      <c r="AN17" s="213"/>
      <c r="AO17" s="213"/>
      <c r="AP17" s="213"/>
      <c r="AQ17" s="213"/>
      <c r="AR17" s="213"/>
      <c r="AS17" s="213"/>
      <c r="AT17" s="271"/>
      <c r="AU17" s="285"/>
      <c r="AV17" s="285"/>
      <c r="AW17" s="285"/>
      <c r="AX17" s="285"/>
      <c r="AY17" s="285"/>
      <c r="AZ17" s="302"/>
      <c r="BA17" s="302"/>
      <c r="BB17" s="302"/>
      <c r="BC17" s="302"/>
      <c r="BD17" s="302"/>
      <c r="BE17" s="302"/>
      <c r="BF17" s="302"/>
      <c r="BG17" s="339"/>
      <c r="BH17" s="356"/>
      <c r="BM17" s="360">
        <v>110</v>
      </c>
      <c r="BN17" s="361" t="s">
        <v>110</v>
      </c>
      <c r="BT17" s="368"/>
      <c r="BU17" s="368"/>
      <c r="BV17" s="368"/>
      <c r="BW17" s="368"/>
    </row>
    <row r="18" spans="1:88" ht="18" customHeight="1">
      <c r="A18" s="13"/>
      <c r="B18" s="40"/>
      <c r="C18" s="40"/>
      <c r="D18" s="63"/>
      <c r="E18" s="63"/>
      <c r="F18" s="54" t="s">
        <v>33</v>
      </c>
      <c r="G18" s="54"/>
      <c r="H18" s="54"/>
      <c r="I18" s="54"/>
      <c r="J18" s="108"/>
      <c r="K18" s="108"/>
      <c r="L18" s="108"/>
      <c r="M18" s="108"/>
      <c r="N18" s="108"/>
      <c r="O18" s="108"/>
      <c r="P18" s="108"/>
      <c r="Q18" s="108"/>
      <c r="R18" s="108"/>
      <c r="S18" s="108"/>
      <c r="T18" s="108"/>
      <c r="U18" s="108"/>
      <c r="V18" s="108"/>
      <c r="W18" s="108"/>
      <c r="X18" s="108"/>
      <c r="Y18" s="168"/>
      <c r="Z18" s="185"/>
      <c r="AA18" s="185"/>
      <c r="AB18" s="185"/>
      <c r="AC18" s="201"/>
      <c r="AD18" s="205"/>
      <c r="AE18" s="214"/>
      <c r="AF18" s="214"/>
      <c r="AG18" s="214"/>
      <c r="AH18" s="214"/>
      <c r="AI18" s="214"/>
      <c r="AJ18" s="214"/>
      <c r="AK18" s="214"/>
      <c r="AL18" s="214"/>
      <c r="AM18" s="214"/>
      <c r="AN18" s="214"/>
      <c r="AO18" s="214"/>
      <c r="AP18" s="214"/>
      <c r="AQ18" s="214"/>
      <c r="AR18" s="214"/>
      <c r="AS18" s="214"/>
      <c r="AT18" s="272"/>
      <c r="AU18" s="286"/>
      <c r="AV18" s="286"/>
      <c r="AW18" s="286"/>
      <c r="AX18" s="286"/>
      <c r="AY18" s="286"/>
      <c r="AZ18" s="304"/>
      <c r="BA18" s="304"/>
      <c r="BB18" s="304"/>
      <c r="BC18" s="304"/>
      <c r="BD18" s="304"/>
      <c r="BE18" s="304"/>
      <c r="BF18" s="304"/>
      <c r="BG18" s="341"/>
      <c r="BH18" s="356"/>
      <c r="BM18" s="360">
        <v>111</v>
      </c>
      <c r="BN18" s="361" t="s">
        <v>111</v>
      </c>
      <c r="BT18" s="369"/>
      <c r="BU18" s="369"/>
      <c r="BV18" s="369"/>
    </row>
    <row r="19" spans="1:88" ht="15" customHeight="1">
      <c r="A19" s="14" t="s">
        <v>40</v>
      </c>
      <c r="B19" s="41"/>
      <c r="C19" s="41" t="s">
        <v>35</v>
      </c>
      <c r="D19" s="41"/>
      <c r="E19" s="65" t="s">
        <v>42</v>
      </c>
      <c r="F19" s="72"/>
      <c r="G19" s="72"/>
      <c r="H19" s="72"/>
      <c r="I19" s="72"/>
      <c r="J19" s="72"/>
      <c r="K19" s="72"/>
      <c r="L19" s="72"/>
      <c r="M19" s="72"/>
      <c r="N19" s="72"/>
      <c r="O19" s="131"/>
      <c r="P19" s="72" t="s">
        <v>612</v>
      </c>
      <c r="Q19" s="72"/>
      <c r="R19" s="72"/>
      <c r="S19" s="72"/>
      <c r="T19" s="72"/>
      <c r="U19" s="72"/>
      <c r="V19" s="72"/>
      <c r="W19" s="72"/>
      <c r="X19" s="72"/>
      <c r="Y19" s="72"/>
      <c r="Z19" s="72"/>
      <c r="AA19" s="72"/>
      <c r="AB19" s="72"/>
      <c r="AC19" s="131"/>
      <c r="AD19" s="206" t="s">
        <v>45</v>
      </c>
      <c r="AE19" s="215"/>
      <c r="AF19" s="215"/>
      <c r="AG19" s="215"/>
      <c r="AH19" s="215"/>
      <c r="AI19" s="215"/>
      <c r="AJ19" s="215"/>
      <c r="AK19" s="237"/>
      <c r="AL19" s="241" t="s">
        <v>119</v>
      </c>
      <c r="AM19" s="244"/>
      <c r="AN19" s="244"/>
      <c r="AO19" s="244"/>
      <c r="AP19" s="244"/>
      <c r="AQ19" s="250"/>
      <c r="AR19" s="253" t="s">
        <v>294</v>
      </c>
      <c r="AS19" s="260"/>
      <c r="AT19" s="273" t="s">
        <v>283</v>
      </c>
      <c r="AU19" s="287"/>
      <c r="AV19" s="287"/>
      <c r="AW19" s="287"/>
      <c r="AX19" s="287"/>
      <c r="AY19" s="295"/>
      <c r="AZ19" s="305" t="s">
        <v>153</v>
      </c>
      <c r="BA19" s="305"/>
      <c r="BB19" s="305"/>
      <c r="BC19" s="305"/>
      <c r="BD19" s="305"/>
      <c r="BE19" s="305"/>
      <c r="BF19" s="305"/>
      <c r="BG19" s="305"/>
      <c r="BH19" s="356"/>
      <c r="BM19" s="360">
        <v>112</v>
      </c>
      <c r="BN19" s="361" t="s">
        <v>113</v>
      </c>
    </row>
    <row r="20" spans="1:88" ht="15" customHeight="1">
      <c r="A20" s="15"/>
      <c r="B20" s="42"/>
      <c r="C20" s="42"/>
      <c r="D20" s="42"/>
      <c r="E20" s="43" t="s">
        <v>8</v>
      </c>
      <c r="F20" s="43"/>
      <c r="G20" s="43"/>
      <c r="H20" s="85" t="s">
        <v>43</v>
      </c>
      <c r="I20" s="49"/>
      <c r="J20" s="49"/>
      <c r="K20" s="49"/>
      <c r="L20" s="49"/>
      <c r="M20" s="49"/>
      <c r="N20" s="49"/>
      <c r="O20" s="120"/>
      <c r="P20" s="43">
        <v>10</v>
      </c>
      <c r="Q20" s="43"/>
      <c r="R20" s="43">
        <v>20</v>
      </c>
      <c r="S20" s="43"/>
      <c r="T20" s="43">
        <v>30</v>
      </c>
      <c r="U20" s="43"/>
      <c r="V20" s="43">
        <v>40</v>
      </c>
      <c r="W20" s="43"/>
      <c r="X20" s="43">
        <v>50</v>
      </c>
      <c r="Y20" s="43"/>
      <c r="Z20" s="43">
        <v>60</v>
      </c>
      <c r="AA20" s="43"/>
      <c r="AB20" s="43">
        <v>70</v>
      </c>
      <c r="AC20" s="43"/>
      <c r="AD20" s="207"/>
      <c r="AE20" s="216"/>
      <c r="AF20" s="216"/>
      <c r="AG20" s="216"/>
      <c r="AH20" s="216"/>
      <c r="AI20" s="216"/>
      <c r="AJ20" s="216"/>
      <c r="AK20" s="238"/>
      <c r="AL20" s="242"/>
      <c r="AM20" s="245"/>
      <c r="AN20" s="245"/>
      <c r="AO20" s="245"/>
      <c r="AP20" s="245"/>
      <c r="AQ20" s="251"/>
      <c r="AR20" s="254"/>
      <c r="AS20" s="261"/>
      <c r="AT20" s="274" t="s">
        <v>528</v>
      </c>
      <c r="AU20" s="288"/>
      <c r="AV20" s="291" t="s">
        <v>527</v>
      </c>
      <c r="AW20" s="291"/>
      <c r="AX20" s="291"/>
      <c r="AY20" s="296"/>
      <c r="AZ20" s="306" t="s">
        <v>29</v>
      </c>
      <c r="BA20" s="309"/>
      <c r="BB20" s="309"/>
      <c r="BC20" s="309" t="s">
        <v>159</v>
      </c>
      <c r="BD20" s="309"/>
      <c r="BE20" s="309"/>
      <c r="BF20" s="331" t="s">
        <v>157</v>
      </c>
      <c r="BG20" s="342"/>
      <c r="BH20" s="356"/>
      <c r="BM20" s="360">
        <v>113</v>
      </c>
      <c r="BN20" s="361" t="s">
        <v>115</v>
      </c>
      <c r="BS20" s="363" t="s">
        <v>613</v>
      </c>
      <c r="BT20" s="370" t="s">
        <v>94</v>
      </c>
      <c r="BU20" s="370" t="s">
        <v>301</v>
      </c>
      <c r="BV20" s="370" t="s">
        <v>282</v>
      </c>
      <c r="BW20" s="370" t="s">
        <v>303</v>
      </c>
      <c r="BX20" s="370" t="s">
        <v>305</v>
      </c>
      <c r="BY20" s="370" t="s">
        <v>307</v>
      </c>
      <c r="BZ20" s="370" t="s">
        <v>308</v>
      </c>
      <c r="CA20" s="378"/>
      <c r="CD20" s="365">
        <v>1</v>
      </c>
      <c r="CE20" s="365">
        <v>2</v>
      </c>
      <c r="CF20" s="365">
        <v>3</v>
      </c>
      <c r="CG20" s="365">
        <v>4</v>
      </c>
      <c r="CH20" s="365">
        <v>5</v>
      </c>
      <c r="CI20" s="365">
        <v>6</v>
      </c>
      <c r="CJ20" s="365">
        <v>7</v>
      </c>
    </row>
    <row r="21" spans="1:88" ht="27" customHeight="1">
      <c r="A21" s="16">
        <v>1</v>
      </c>
      <c r="B21" s="43"/>
      <c r="C21" s="57"/>
      <c r="D21" s="57"/>
      <c r="E21" s="66"/>
      <c r="F21" s="73"/>
      <c r="G21" s="80"/>
      <c r="H21" s="86" t="str">
        <f>IF(大分類コード_01&lt;&gt;"",VLOOKUP(大分類コード_01,BM8:BN37,2,FALSE),"")</f>
        <v/>
      </c>
      <c r="I21" s="95"/>
      <c r="J21" s="95"/>
      <c r="K21" s="95"/>
      <c r="L21" s="95"/>
      <c r="M21" s="95"/>
      <c r="N21" s="95"/>
      <c r="O21" s="132"/>
      <c r="P21" s="57"/>
      <c r="Q21" s="57"/>
      <c r="R21" s="57"/>
      <c r="S21" s="57"/>
      <c r="T21" s="57"/>
      <c r="U21" s="57"/>
      <c r="V21" s="57"/>
      <c r="W21" s="57"/>
      <c r="X21" s="57"/>
      <c r="Y21" s="57"/>
      <c r="Z21" s="57"/>
      <c r="AA21" s="57"/>
      <c r="AB21" s="57"/>
      <c r="AC21" s="57"/>
      <c r="AD21" s="208"/>
      <c r="AE21" s="217"/>
      <c r="AF21" s="217"/>
      <c r="AG21" s="217"/>
      <c r="AH21" s="217"/>
      <c r="AI21" s="217"/>
      <c r="AJ21" s="217"/>
      <c r="AK21" s="239"/>
      <c r="AL21" s="208"/>
      <c r="AM21" s="217"/>
      <c r="AN21" s="217"/>
      <c r="AO21" s="217"/>
      <c r="AP21" s="217"/>
      <c r="AQ21" s="239"/>
      <c r="AR21" s="255" t="str">
        <f>IF(E21=0,"",'様式９（地域貢献活動状況報告書）'!$G$19)</f>
        <v/>
      </c>
      <c r="AS21" s="262"/>
      <c r="AT21" s="275"/>
      <c r="AU21" s="289"/>
      <c r="AV21" s="292" t="str">
        <f>IF(E21=0,"",SUM(AL21:AU21))</f>
        <v/>
      </c>
      <c r="AW21" s="292"/>
      <c r="AX21" s="292"/>
      <c r="AY21" s="297"/>
      <c r="AZ21" s="307"/>
      <c r="BA21" s="310"/>
      <c r="BB21" s="310"/>
      <c r="BC21" s="310"/>
      <c r="BD21" s="310"/>
      <c r="BE21" s="310"/>
      <c r="BF21" s="310"/>
      <c r="BG21" s="343"/>
      <c r="BH21" s="356" t="str">
        <f>IF(COUNTIF(BT21:BZ21,TRUE)&gt;5,"←小分類は5つまで","")</f>
        <v/>
      </c>
      <c r="BM21" s="360">
        <v>114</v>
      </c>
      <c r="BN21" s="361" t="s">
        <v>116</v>
      </c>
      <c r="BS21" s="364">
        <f>E21</f>
        <v>0</v>
      </c>
      <c r="BT21" s="365" t="b">
        <v>0</v>
      </c>
      <c r="BU21" s="365" t="b">
        <v>0</v>
      </c>
      <c r="BV21" s="365" t="b">
        <v>0</v>
      </c>
      <c r="BW21" s="365" t="b">
        <v>0</v>
      </c>
      <c r="BX21" s="365" t="b">
        <v>0</v>
      </c>
      <c r="BY21" s="365" t="b">
        <v>0</v>
      </c>
      <c r="BZ21" s="365" t="b">
        <v>0</v>
      </c>
      <c r="CD21" s="365" t="str">
        <f ca="1">IFERROR(VLOOKUP(IF(BT21=TRUE,BT20,999),INDIRECT(VLOOKUP(IFERROR($E$21,999),小分類表!$A$5:$E$318,3,FALSE)),2,FALSE)&amp;" ","")</f>
        <v/>
      </c>
      <c r="CE21" s="365" t="str">
        <f ca="1">IFERROR(VLOOKUP(IF(BU21=TRUE,BU20,999),INDIRECT(VLOOKUP(IFERROR($E$21,999),小分類表!$A$5:$E$318,3,FALSE)),2,FALSE)&amp;" ","")</f>
        <v/>
      </c>
      <c r="CF21" s="365" t="str">
        <f ca="1">IFERROR(VLOOKUP(IF(BV21=TRUE,BV20,999),INDIRECT(VLOOKUP(IFERROR($E$21,999),小分類表!$A$5:$E$318,3,FALSE)),2,FALSE)&amp;" ","")</f>
        <v/>
      </c>
      <c r="CG21" s="365" t="str">
        <f ca="1">IFERROR(VLOOKUP(IF(BW21=TRUE,BW20,999),INDIRECT(VLOOKUP(IFERROR($E$21,999),小分類表!$A$5:$E$318,3,FALSE)),2,FALSE)&amp;" ","")</f>
        <v/>
      </c>
      <c r="CH21" s="365" t="str">
        <f ca="1">IFERROR(VLOOKUP(IF(BX21=TRUE,BX20,999),INDIRECT(VLOOKUP(IFERROR($E$21,999),小分類表!$A$5:$E$318,3,FALSE)),2,FALSE)&amp;" ","")</f>
        <v/>
      </c>
      <c r="CI21" s="365" t="str">
        <f ca="1">IFERROR(VLOOKUP(IF(BY21=TRUE,BY20,999),INDIRECT(VLOOKUP(IFERROR($E$21,999),小分類表!$A$5:$E$318,3,FALSE)),2,FALSE)&amp;" ","")</f>
        <v/>
      </c>
      <c r="CJ21" s="365" t="str">
        <f ca="1">IFERROR(VLOOKUP(IF(BZ21=TRUE,BZ20,999),INDIRECT(VLOOKUP(IFERROR($E$21,999),小分類表!$A$5:$E$318,3,FALSE)),2,FALSE)&amp;" ","")</f>
        <v/>
      </c>
    </row>
    <row r="22" spans="1:88" ht="27" customHeight="1">
      <c r="A22" s="16">
        <v>2</v>
      </c>
      <c r="B22" s="43"/>
      <c r="C22" s="57"/>
      <c r="D22" s="57"/>
      <c r="E22" s="66"/>
      <c r="F22" s="73"/>
      <c r="G22" s="80"/>
      <c r="H22" s="86" t="str">
        <f>IF(大分類コード_02&lt;&gt;"",VLOOKUP(大分類コード_02,BM8:BN37,2,FALSE),"")</f>
        <v/>
      </c>
      <c r="I22" s="95"/>
      <c r="J22" s="95"/>
      <c r="K22" s="95"/>
      <c r="L22" s="95"/>
      <c r="M22" s="95"/>
      <c r="N22" s="95"/>
      <c r="O22" s="132"/>
      <c r="P22" s="57"/>
      <c r="Q22" s="57"/>
      <c r="R22" s="57"/>
      <c r="S22" s="57"/>
      <c r="T22" s="57"/>
      <c r="U22" s="57"/>
      <c r="V22" s="57"/>
      <c r="W22" s="57"/>
      <c r="X22" s="57"/>
      <c r="Y22" s="57"/>
      <c r="Z22" s="57"/>
      <c r="AA22" s="57"/>
      <c r="AB22" s="57"/>
      <c r="AC22" s="57"/>
      <c r="AD22" s="208"/>
      <c r="AE22" s="217"/>
      <c r="AF22" s="217"/>
      <c r="AG22" s="217"/>
      <c r="AH22" s="217"/>
      <c r="AI22" s="217"/>
      <c r="AJ22" s="217"/>
      <c r="AK22" s="239"/>
      <c r="AL22" s="208"/>
      <c r="AM22" s="217"/>
      <c r="AN22" s="217"/>
      <c r="AO22" s="217"/>
      <c r="AP22" s="217"/>
      <c r="AQ22" s="239"/>
      <c r="AR22" s="255" t="str">
        <f>IF(E22=0,"",'様式９（地域貢献活動状況報告書）'!$G$19)</f>
        <v/>
      </c>
      <c r="AS22" s="262"/>
      <c r="AT22" s="275" t="str">
        <f>IF(AT21=0,"",AT21)</f>
        <v/>
      </c>
      <c r="AU22" s="289"/>
      <c r="AV22" s="292" t="str">
        <f>IF(E22=0,"",SUM(AL22:AU22))</f>
        <v/>
      </c>
      <c r="AW22" s="292"/>
      <c r="AX22" s="292"/>
      <c r="AY22" s="297"/>
      <c r="AZ22" s="307"/>
      <c r="BA22" s="310"/>
      <c r="BB22" s="310"/>
      <c r="BC22" s="310"/>
      <c r="BD22" s="310"/>
      <c r="BE22" s="310"/>
      <c r="BF22" s="310"/>
      <c r="BG22" s="343"/>
      <c r="BH22" s="356" t="str">
        <f>IF(COUNTIF(BT22:BZ22,TRUE)&gt;5,"←小分類は5つまで","")</f>
        <v/>
      </c>
      <c r="BM22" s="360">
        <v>115</v>
      </c>
      <c r="BN22" s="361" t="s">
        <v>118</v>
      </c>
      <c r="BS22" s="364">
        <f>E22</f>
        <v>0</v>
      </c>
      <c r="BT22" s="365" t="b">
        <v>0</v>
      </c>
      <c r="BU22" s="365" t="b">
        <v>0</v>
      </c>
      <c r="BV22" s="365" t="b">
        <v>0</v>
      </c>
      <c r="BW22" s="365" t="b">
        <v>0</v>
      </c>
      <c r="BX22" s="365" t="b">
        <v>0</v>
      </c>
      <c r="BY22" s="365" t="b">
        <v>0</v>
      </c>
      <c r="BZ22" s="365" t="b">
        <v>0</v>
      </c>
      <c r="CD22" s="365" t="str">
        <f ca="1">IFERROR(VLOOKUP(IF(BT22=TRUE,BT20,999),INDIRECT(VLOOKUP(IFERROR($E$22,999),小分類表!$A$5:$E$318,3,FALSE)),2,FALSE)&amp;" ","")</f>
        <v/>
      </c>
      <c r="CE22" s="365" t="str">
        <f ca="1">IFERROR(VLOOKUP(IF(BU22=TRUE,BU20,999),INDIRECT(VLOOKUP(IFERROR($E$22,999),小分類表!$A$5:$E$318,3,FALSE)),2,FALSE)&amp;" ","")</f>
        <v/>
      </c>
      <c r="CF22" s="365" t="str">
        <f ca="1">IFERROR(VLOOKUP(IF(BV22=TRUE,BV20,999),INDIRECT(VLOOKUP(IFERROR($E$22,999),小分類表!$A$5:$E$318,3,FALSE)),2,FALSE)&amp;" ","")</f>
        <v/>
      </c>
      <c r="CG22" s="365" t="str">
        <f ca="1">IFERROR(VLOOKUP(IF(BW22=TRUE,BW20,999),INDIRECT(VLOOKUP(IFERROR($E$22,999),小分類表!$A$5:$E$318,3,FALSE)),2,FALSE)&amp;" ","")</f>
        <v/>
      </c>
      <c r="CH22" s="365" t="str">
        <f ca="1">IFERROR(VLOOKUP(IF(BX22=TRUE,BX20,999),INDIRECT(VLOOKUP(IFERROR($E$22,999),小分類表!$A$5:$E$318,3,FALSE)),2,FALSE)&amp;" ","")</f>
        <v/>
      </c>
      <c r="CI22" s="365" t="str">
        <f ca="1">IFERROR(VLOOKUP(IF(BY22=TRUE,BY20,999),INDIRECT(VLOOKUP(IFERROR($E$22,999),小分類表!$A$5:$E$318,3,FALSE)),2,FALSE)&amp;" ","")</f>
        <v/>
      </c>
      <c r="CJ22" s="365" t="str">
        <f ca="1">IFERROR(VLOOKUP(IF(BZ22=TRUE,BZ20,999),INDIRECT(VLOOKUP(IFERROR($E$22,999),小分類表!$A$5:$E$318,3,FALSE)),2,FALSE)&amp;" ","")</f>
        <v/>
      </c>
    </row>
    <row r="23" spans="1:88" ht="27" customHeight="1">
      <c r="A23" s="17">
        <v>3</v>
      </c>
      <c r="B23" s="44"/>
      <c r="C23" s="58"/>
      <c r="D23" s="58"/>
      <c r="E23" s="66"/>
      <c r="F23" s="73"/>
      <c r="G23" s="80"/>
      <c r="H23" s="87" t="str">
        <f>IF(大分類コード_03&lt;&gt;"",VLOOKUP(大分類コード_03,BM8:BN37,2,FALSE),"")</f>
        <v/>
      </c>
      <c r="I23" s="96"/>
      <c r="J23" s="96"/>
      <c r="K23" s="96"/>
      <c r="L23" s="96"/>
      <c r="M23" s="96"/>
      <c r="N23" s="96"/>
      <c r="O23" s="133"/>
      <c r="P23" s="140"/>
      <c r="Q23" s="144"/>
      <c r="R23" s="140"/>
      <c r="S23" s="144"/>
      <c r="T23" s="140"/>
      <c r="U23" s="144"/>
      <c r="V23" s="140"/>
      <c r="W23" s="144"/>
      <c r="X23" s="140"/>
      <c r="Y23" s="144"/>
      <c r="Z23" s="140"/>
      <c r="AA23" s="144"/>
      <c r="AB23" s="140"/>
      <c r="AC23" s="144"/>
      <c r="AD23" s="209"/>
      <c r="AE23" s="218"/>
      <c r="AF23" s="218"/>
      <c r="AG23" s="218"/>
      <c r="AH23" s="218"/>
      <c r="AI23" s="218"/>
      <c r="AJ23" s="218"/>
      <c r="AK23" s="240"/>
      <c r="AL23" s="209"/>
      <c r="AM23" s="218"/>
      <c r="AN23" s="218"/>
      <c r="AO23" s="218"/>
      <c r="AP23" s="218"/>
      <c r="AQ23" s="240"/>
      <c r="AR23" s="256" t="str">
        <f>IF(E23=0,"",'様式９（地域貢献活動状況報告書）'!$G$19)</f>
        <v/>
      </c>
      <c r="AS23" s="263"/>
      <c r="AT23" s="276" t="str">
        <f>IF(AT21=0,"",AT21)</f>
        <v/>
      </c>
      <c r="AU23" s="290"/>
      <c r="AV23" s="293" t="str">
        <f>IF(E23=0,"",SUM(AL23:AU23))</f>
        <v/>
      </c>
      <c r="AW23" s="293"/>
      <c r="AX23" s="293"/>
      <c r="AY23" s="298"/>
      <c r="AZ23" s="308"/>
      <c r="BA23" s="311"/>
      <c r="BB23" s="311"/>
      <c r="BC23" s="311"/>
      <c r="BD23" s="311"/>
      <c r="BE23" s="311"/>
      <c r="BF23" s="311"/>
      <c r="BG23" s="344"/>
      <c r="BH23" s="356" t="str">
        <f>IF(COUNTIF(BT23:BZ23,TRUE)&gt;5,"←小分類は5つまで","")</f>
        <v/>
      </c>
      <c r="BM23" s="360">
        <v>116</v>
      </c>
      <c r="BN23" s="361" t="s">
        <v>121</v>
      </c>
      <c r="BS23" s="364">
        <f>E23</f>
        <v>0</v>
      </c>
      <c r="BT23" s="365" t="b">
        <v>0</v>
      </c>
      <c r="BU23" s="365" t="b">
        <v>0</v>
      </c>
      <c r="BV23" s="365" t="b">
        <v>0</v>
      </c>
      <c r="BW23" s="365" t="b">
        <v>0</v>
      </c>
      <c r="BX23" s="365" t="b">
        <v>0</v>
      </c>
      <c r="BY23" s="365" t="b">
        <v>0</v>
      </c>
      <c r="BZ23" s="365" t="b">
        <v>0</v>
      </c>
      <c r="CD23" s="365" t="str">
        <f ca="1">IFERROR(VLOOKUP(IF(BT23=TRUE,BT20,999),INDIRECT(VLOOKUP(IFERROR($E$23,999),小分類表!$A$5:$E$318,3,FALSE)),2,FALSE)&amp;" ","")</f>
        <v/>
      </c>
      <c r="CE23" s="365" t="str">
        <f ca="1">IFERROR(VLOOKUP(IF(BU23=TRUE,BU20,999),INDIRECT(VLOOKUP(IFERROR($E$23,999),小分類表!$A$5:$E$318,3,FALSE)),2,FALSE)&amp;" ","")</f>
        <v/>
      </c>
      <c r="CF23" s="365" t="str">
        <f ca="1">IFERROR(VLOOKUP(IF(BV23=TRUE,BV20,999),INDIRECT(VLOOKUP(IFERROR($E$23,999),小分類表!$A$5:$E$318,3,FALSE)),2,FALSE)&amp;" ","")</f>
        <v/>
      </c>
      <c r="CG23" s="365" t="str">
        <f ca="1">IFERROR(VLOOKUP(IF(BW23=TRUE,BW20,999),INDIRECT(VLOOKUP(IFERROR($E$23,999),小分類表!$A$5:$E$318,3,FALSE)),2,FALSE)&amp;" ","")</f>
        <v/>
      </c>
      <c r="CH23" s="365" t="str">
        <f ca="1">IFERROR(VLOOKUP(IF(BX23=TRUE,BX20,999),INDIRECT(VLOOKUP(IFERROR($E$23,999),小分類表!$A$5:$E$318,3,FALSE)),2,FALSE)&amp;" ","")</f>
        <v/>
      </c>
      <c r="CI23" s="365" t="str">
        <f ca="1">IFERROR(VLOOKUP(IF(BY23=TRUE,BY20,999),INDIRECT(VLOOKUP(IFERROR($E$23,999),小分類表!$A$5:$E$318,3,FALSE)),2,FALSE)&amp;" ","")</f>
        <v/>
      </c>
      <c r="CJ23" s="365" t="str">
        <f ca="1">IFERROR(VLOOKUP(IF(BZ23=TRUE,BZ20,999),INDIRECT(VLOOKUP(IFERROR($E$23,999),小分類表!$A$5:$E$318,3,FALSE)),2,FALSE)&amp;" ","")</f>
        <v/>
      </c>
    </row>
    <row r="24" spans="1:88" ht="27" hidden="1" customHeight="1">
      <c r="A24" s="18"/>
      <c r="B24" s="45"/>
      <c r="C24" s="59"/>
      <c r="D24" s="59"/>
      <c r="E24" s="67"/>
      <c r="F24" s="67"/>
      <c r="G24" s="81"/>
      <c r="H24" s="88"/>
      <c r="I24" s="97"/>
      <c r="J24" s="97"/>
      <c r="K24" s="97"/>
      <c r="L24" s="97"/>
      <c r="M24" s="97"/>
      <c r="N24" s="97"/>
      <c r="O24" s="134"/>
      <c r="P24" s="141"/>
      <c r="Q24" s="145"/>
      <c r="R24" s="141"/>
      <c r="S24" s="145"/>
      <c r="T24" s="141"/>
      <c r="U24" s="145"/>
      <c r="V24" s="141"/>
      <c r="W24" s="145"/>
      <c r="X24" s="141"/>
      <c r="Y24" s="145"/>
      <c r="Z24" s="141"/>
      <c r="AA24" s="59"/>
      <c r="AB24" s="59"/>
      <c r="AC24" s="59"/>
      <c r="AD24" s="210"/>
      <c r="AE24" s="210"/>
      <c r="AF24" s="210"/>
      <c r="AG24" s="210"/>
      <c r="AH24" s="210"/>
      <c r="AI24" s="210"/>
      <c r="AJ24" s="210"/>
      <c r="AK24" s="210"/>
      <c r="AL24" s="243"/>
      <c r="AM24" s="243"/>
      <c r="AN24" s="243"/>
      <c r="AO24" s="243"/>
      <c r="AP24" s="243"/>
      <c r="AQ24" s="243"/>
      <c r="AR24" s="257"/>
      <c r="AS24" s="257"/>
      <c r="AT24" s="277"/>
      <c r="AU24" s="277"/>
      <c r="AV24" s="294"/>
      <c r="AW24" s="294"/>
      <c r="AX24" s="294"/>
      <c r="AY24" s="294"/>
      <c r="AZ24" s="243"/>
      <c r="BA24" s="243"/>
      <c r="BB24" s="243"/>
      <c r="BC24" s="243"/>
      <c r="BD24" s="243"/>
      <c r="BE24" s="243"/>
      <c r="BF24" s="243"/>
      <c r="BG24" s="345"/>
      <c r="BH24" s="356"/>
      <c r="BM24" s="360"/>
      <c r="BN24" s="361"/>
    </row>
    <row r="25" spans="1:88" ht="16.5" customHeight="1">
      <c r="A25" s="19" t="s">
        <v>9</v>
      </c>
      <c r="B25" s="46"/>
      <c r="C25" s="46"/>
      <c r="D25" s="46"/>
      <c r="E25" s="46"/>
      <c r="F25" s="46"/>
      <c r="G25" s="82"/>
      <c r="H25" s="89" t="s">
        <v>56</v>
      </c>
      <c r="I25" s="89"/>
      <c r="J25" s="89"/>
      <c r="K25" s="89"/>
      <c r="L25" s="89"/>
      <c r="M25" s="89"/>
      <c r="N25" s="89" t="s">
        <v>16</v>
      </c>
      <c r="O25" s="89"/>
      <c r="P25" s="89"/>
      <c r="Q25" s="89"/>
      <c r="R25" s="89"/>
      <c r="S25" s="89" t="s">
        <v>57</v>
      </c>
      <c r="T25" s="89"/>
      <c r="U25" s="89"/>
      <c r="V25" s="89"/>
      <c r="W25" s="89"/>
      <c r="X25" s="89"/>
      <c r="Y25" s="89"/>
      <c r="Z25" s="65" t="s">
        <v>60</v>
      </c>
      <c r="AA25" s="72"/>
      <c r="AB25" s="72"/>
      <c r="AC25" s="72"/>
      <c r="AD25" s="72"/>
      <c r="AE25" s="72"/>
      <c r="AF25" s="72"/>
      <c r="AG25" s="72"/>
      <c r="AH25" s="131"/>
      <c r="AI25" s="231"/>
      <c r="AJ25" s="231"/>
      <c r="AK25" s="231"/>
      <c r="AL25" s="231"/>
      <c r="AM25" s="231"/>
      <c r="AN25" s="231"/>
      <c r="AO25" s="231"/>
      <c r="AP25" s="231"/>
      <c r="AQ25" s="231"/>
      <c r="AR25" s="231"/>
      <c r="AS25" s="231"/>
      <c r="AT25" s="231"/>
      <c r="AU25" s="231"/>
      <c r="AV25" s="231"/>
      <c r="AW25" s="231"/>
      <c r="AX25" s="231"/>
      <c r="AY25" s="231"/>
      <c r="AZ25" s="231"/>
      <c r="BA25" s="231"/>
      <c r="BB25" s="231"/>
      <c r="BC25" s="231"/>
      <c r="BD25" s="231"/>
      <c r="BE25" s="231"/>
      <c r="BF25" s="231"/>
      <c r="BG25" s="346"/>
      <c r="BH25" s="356"/>
      <c r="BM25" s="360">
        <v>117</v>
      </c>
      <c r="BN25" s="361" t="s">
        <v>81</v>
      </c>
    </row>
    <row r="26" spans="1:88" ht="15" customHeight="1">
      <c r="A26" s="20"/>
      <c r="B26" s="47"/>
      <c r="C26" s="47"/>
      <c r="D26" s="47"/>
      <c r="E26" s="47"/>
      <c r="F26" s="47"/>
      <c r="G26" s="83"/>
      <c r="H26" s="90"/>
      <c r="I26" s="98"/>
      <c r="J26" s="98"/>
      <c r="K26" s="98"/>
      <c r="L26" s="98"/>
      <c r="M26" s="117"/>
      <c r="N26" s="90"/>
      <c r="O26" s="98"/>
      <c r="P26" s="98"/>
      <c r="Q26" s="98"/>
      <c r="R26" s="117"/>
      <c r="S26" s="150">
        <f>H26+N26</f>
        <v>0</v>
      </c>
      <c r="T26" s="153"/>
      <c r="U26" s="153"/>
      <c r="V26" s="153"/>
      <c r="W26" s="153"/>
      <c r="X26" s="153"/>
      <c r="Y26" s="169"/>
      <c r="Z26" s="186"/>
      <c r="AA26" s="192"/>
      <c r="AB26" s="192"/>
      <c r="AC26" s="192"/>
      <c r="AD26" s="192"/>
      <c r="AE26" s="192"/>
      <c r="AF26" s="192"/>
      <c r="AG26" s="221" t="s">
        <v>49</v>
      </c>
      <c r="AH26" s="223"/>
      <c r="AI26" s="232"/>
      <c r="AJ26" s="232"/>
      <c r="AK26" s="232"/>
      <c r="AL26" s="232"/>
      <c r="AM26" s="232"/>
      <c r="AN26" s="232"/>
      <c r="AO26" s="232"/>
      <c r="AP26" s="232"/>
      <c r="AQ26" s="232"/>
      <c r="AR26" s="232"/>
      <c r="AS26" s="232"/>
      <c r="AT26" s="232"/>
      <c r="AU26" s="232"/>
      <c r="AV26" s="232"/>
      <c r="AW26" s="232"/>
      <c r="AX26" s="232"/>
      <c r="AY26" s="232"/>
      <c r="AZ26" s="232"/>
      <c r="BA26" s="232"/>
      <c r="BB26" s="232"/>
      <c r="BC26" s="232"/>
      <c r="BD26" s="232"/>
      <c r="BE26" s="232"/>
      <c r="BF26" s="232"/>
      <c r="BG26" s="347"/>
      <c r="BH26" s="356"/>
      <c r="BM26" s="360">
        <v>118</v>
      </c>
      <c r="BN26" s="361" t="s">
        <v>123</v>
      </c>
      <c r="BS26" s="365"/>
      <c r="BT26" s="363" t="s">
        <v>616</v>
      </c>
      <c r="BU26" s="363" t="s">
        <v>235</v>
      </c>
      <c r="BV26" s="363" t="s">
        <v>168</v>
      </c>
      <c r="BW26" s="363" t="s">
        <v>431</v>
      </c>
      <c r="BY26" s="376" t="s">
        <v>644</v>
      </c>
      <c r="BZ26" s="365" t="b">
        <v>0</v>
      </c>
    </row>
    <row r="27" spans="1:88" ht="12" customHeight="1">
      <c r="A27" s="20"/>
      <c r="B27" s="47"/>
      <c r="C27" s="47"/>
      <c r="D27" s="47"/>
      <c r="E27" s="47"/>
      <c r="F27" s="47"/>
      <c r="G27" s="83"/>
      <c r="H27" s="91"/>
      <c r="I27" s="99"/>
      <c r="J27" s="99"/>
      <c r="K27" s="99"/>
      <c r="L27" s="99"/>
      <c r="M27" s="118"/>
      <c r="N27" s="91"/>
      <c r="O27" s="99"/>
      <c r="P27" s="99"/>
      <c r="Q27" s="99"/>
      <c r="R27" s="118"/>
      <c r="S27" s="151"/>
      <c r="T27" s="154"/>
      <c r="U27" s="154"/>
      <c r="V27" s="154"/>
      <c r="W27" s="154"/>
      <c r="X27" s="154"/>
      <c r="Y27" s="170"/>
      <c r="Z27" s="187"/>
      <c r="AA27" s="193"/>
      <c r="AB27" s="193"/>
      <c r="AC27" s="193"/>
      <c r="AD27" s="193"/>
      <c r="AE27" s="193"/>
      <c r="AF27" s="193"/>
      <c r="AG27" s="221"/>
      <c r="AH27" s="223"/>
      <c r="AI27" s="232"/>
      <c r="AJ27" s="232"/>
      <c r="AK27" s="232"/>
      <c r="AL27" s="232"/>
      <c r="AM27" s="232"/>
      <c r="AN27" s="232"/>
      <c r="AO27" s="232"/>
      <c r="AP27" s="232"/>
      <c r="AQ27" s="232"/>
      <c r="AR27" s="232"/>
      <c r="AS27" s="232"/>
      <c r="AT27" s="232"/>
      <c r="AU27" s="232"/>
      <c r="AV27" s="232"/>
      <c r="AW27" s="232"/>
      <c r="AX27" s="232"/>
      <c r="AY27" s="232"/>
      <c r="AZ27" s="232"/>
      <c r="BA27" s="232"/>
      <c r="BB27" s="232"/>
      <c r="BC27" s="232"/>
      <c r="BD27" s="232"/>
      <c r="BE27" s="232"/>
      <c r="BF27" s="232"/>
      <c r="BG27" s="347"/>
      <c r="BH27" s="356"/>
      <c r="BM27" s="360">
        <v>119</v>
      </c>
      <c r="BN27" s="361" t="s">
        <v>76</v>
      </c>
      <c r="BS27" s="365" t="s">
        <v>614</v>
      </c>
      <c r="BT27" s="371">
        <f>AD21</f>
        <v>0</v>
      </c>
      <c r="BU27" s="371">
        <f>AZ21</f>
        <v>0</v>
      </c>
      <c r="BV27" s="371">
        <f>BC21</f>
        <v>0</v>
      </c>
      <c r="BW27" s="371">
        <f>BF21</f>
        <v>0</v>
      </c>
      <c r="BY27" s="377"/>
    </row>
    <row r="28" spans="1:88" ht="12" customHeight="1">
      <c r="A28" s="21"/>
      <c r="B28" s="48"/>
      <c r="C28" s="48"/>
      <c r="D28" s="48"/>
      <c r="E28" s="48"/>
      <c r="F28" s="48"/>
      <c r="G28" s="84"/>
      <c r="H28" s="92"/>
      <c r="I28" s="100"/>
      <c r="J28" s="100"/>
      <c r="K28" s="100"/>
      <c r="L28" s="100"/>
      <c r="M28" s="119"/>
      <c r="N28" s="92"/>
      <c r="O28" s="100"/>
      <c r="P28" s="100"/>
      <c r="Q28" s="100"/>
      <c r="R28" s="119"/>
      <c r="S28" s="152"/>
      <c r="T28" s="155"/>
      <c r="U28" s="155"/>
      <c r="V28" s="155"/>
      <c r="W28" s="155"/>
      <c r="X28" s="155"/>
      <c r="Y28" s="171"/>
      <c r="Z28" s="188"/>
      <c r="AA28" s="194"/>
      <c r="AB28" s="194"/>
      <c r="AC28" s="194"/>
      <c r="AD28" s="194"/>
      <c r="AE28" s="194"/>
      <c r="AF28" s="194"/>
      <c r="AG28" s="221"/>
      <c r="AH28" s="223"/>
      <c r="AI28" s="233"/>
      <c r="AJ28" s="233"/>
      <c r="AK28" s="233"/>
      <c r="AL28" s="233"/>
      <c r="AM28" s="233"/>
      <c r="AN28" s="233"/>
      <c r="AO28" s="233"/>
      <c r="AP28" s="233"/>
      <c r="AQ28" s="233"/>
      <c r="AR28" s="233"/>
      <c r="AS28" s="233"/>
      <c r="AT28" s="233"/>
      <c r="AU28" s="233"/>
      <c r="AV28" s="233"/>
      <c r="AW28" s="233"/>
      <c r="AX28" s="233"/>
      <c r="AY28" s="233"/>
      <c r="AZ28" s="233"/>
      <c r="BA28" s="233"/>
      <c r="BB28" s="233"/>
      <c r="BC28" s="233"/>
      <c r="BD28" s="233"/>
      <c r="BE28" s="233"/>
      <c r="BF28" s="233"/>
      <c r="BG28" s="348"/>
      <c r="BH28" s="356"/>
      <c r="BM28" s="360">
        <v>120</v>
      </c>
      <c r="BN28" s="361" t="s">
        <v>62</v>
      </c>
      <c r="BS28" s="365" t="s">
        <v>415</v>
      </c>
      <c r="BT28" s="371">
        <f>AD22</f>
        <v>0</v>
      </c>
      <c r="BU28" s="371">
        <f>AZ22</f>
        <v>0</v>
      </c>
      <c r="BV28" s="371">
        <f>BC22</f>
        <v>0</v>
      </c>
      <c r="BW28" s="371">
        <f>BF22</f>
        <v>0</v>
      </c>
      <c r="BY28" s="377"/>
    </row>
    <row r="29" spans="1:88" ht="16.5" customHeight="1">
      <c r="A29" s="22" t="s">
        <v>5</v>
      </c>
      <c r="B29" s="49"/>
      <c r="C29" s="49"/>
      <c r="D29" s="49"/>
      <c r="E29" s="49"/>
      <c r="F29" s="49"/>
      <c r="G29" s="49"/>
      <c r="H29" s="49"/>
      <c r="I29" s="49"/>
      <c r="J29" s="49"/>
      <c r="K29" s="49"/>
      <c r="L29" s="49"/>
      <c r="M29" s="120"/>
      <c r="N29" s="85" t="s">
        <v>71</v>
      </c>
      <c r="O29" s="49"/>
      <c r="P29" s="49"/>
      <c r="Q29" s="49"/>
      <c r="R29" s="49"/>
      <c r="S29" s="49"/>
      <c r="T29" s="49"/>
      <c r="U29" s="49"/>
      <c r="V29" s="49"/>
      <c r="W29" s="49"/>
      <c r="X29" s="49"/>
      <c r="Y29" s="120"/>
      <c r="Z29" s="162" t="s">
        <v>569</v>
      </c>
      <c r="AA29" s="180"/>
      <c r="AB29" s="180"/>
      <c r="AC29" s="180"/>
      <c r="AD29" s="180"/>
      <c r="AE29" s="180"/>
      <c r="AF29" s="180"/>
      <c r="AG29" s="180"/>
      <c r="AH29" s="180"/>
      <c r="AI29" s="180"/>
      <c r="AJ29" s="180"/>
      <c r="AK29" s="180"/>
      <c r="AL29" s="180"/>
      <c r="AM29" s="180"/>
      <c r="AN29" s="180"/>
      <c r="AO29" s="180"/>
      <c r="AP29" s="180"/>
      <c r="AQ29" s="180"/>
      <c r="AR29" s="180"/>
      <c r="AS29" s="180"/>
      <c r="AT29" s="180"/>
      <c r="AU29" s="180"/>
      <c r="AV29" s="180"/>
      <c r="AW29" s="180"/>
      <c r="AX29" s="180"/>
      <c r="AY29" s="180"/>
      <c r="AZ29" s="180"/>
      <c r="BA29" s="312" t="s">
        <v>174</v>
      </c>
      <c r="BB29" s="317"/>
      <c r="BC29" s="317"/>
      <c r="BD29" s="317"/>
      <c r="BE29" s="317"/>
      <c r="BF29" s="317"/>
      <c r="BG29" s="349"/>
      <c r="BH29" s="356"/>
      <c r="BM29" s="360">
        <v>121</v>
      </c>
      <c r="BN29" s="361" t="s">
        <v>124</v>
      </c>
      <c r="BS29" s="365" t="s">
        <v>615</v>
      </c>
      <c r="BT29" s="371">
        <f>AD23</f>
        <v>0</v>
      </c>
      <c r="BU29" s="371">
        <f>AZ23</f>
        <v>0</v>
      </c>
      <c r="BV29" s="371">
        <f>BC23</f>
        <v>0</v>
      </c>
      <c r="BW29" s="371">
        <f>BF23</f>
        <v>0</v>
      </c>
      <c r="BY29" s="377" t="s">
        <v>658</v>
      </c>
    </row>
    <row r="30" spans="1:88" ht="16.5" customHeight="1">
      <c r="A30" s="23"/>
      <c r="B30" s="50"/>
      <c r="C30" s="50"/>
      <c r="D30" s="50"/>
      <c r="E30" s="50"/>
      <c r="F30" s="50"/>
      <c r="G30" s="50"/>
      <c r="H30" s="50"/>
      <c r="I30" s="50"/>
      <c r="J30" s="50"/>
      <c r="K30" s="113" t="s">
        <v>3</v>
      </c>
      <c r="L30" s="113"/>
      <c r="M30" s="113"/>
      <c r="N30" s="123"/>
      <c r="O30" s="135"/>
      <c r="P30" s="142" t="s">
        <v>216</v>
      </c>
      <c r="Q30" s="142"/>
      <c r="R30" s="142"/>
      <c r="S30" s="142"/>
      <c r="T30" s="135"/>
      <c r="U30" s="135"/>
      <c r="V30" s="142" t="s">
        <v>141</v>
      </c>
      <c r="W30" s="142"/>
      <c r="X30" s="142"/>
      <c r="Y30" s="172"/>
      <c r="Z30" s="53"/>
      <c r="AA30" s="53"/>
      <c r="AB30" s="53"/>
      <c r="AC30" s="53"/>
      <c r="AD30" s="53"/>
      <c r="AE30" s="53"/>
      <c r="AF30" s="53"/>
      <c r="AG30" s="53"/>
      <c r="AH30" s="224"/>
      <c r="AI30" s="53"/>
      <c r="AJ30" s="53"/>
      <c r="AK30" s="53"/>
      <c r="AL30" s="53"/>
      <c r="AM30" s="53"/>
      <c r="AN30" s="53"/>
      <c r="AO30" s="53"/>
      <c r="AP30" s="53"/>
      <c r="AQ30" s="224"/>
      <c r="AR30" s="53"/>
      <c r="AS30" s="53"/>
      <c r="AT30" s="53"/>
      <c r="AU30" s="53"/>
      <c r="AV30" s="53"/>
      <c r="AW30" s="53"/>
      <c r="AX30" s="53"/>
      <c r="AY30" s="53"/>
      <c r="AZ30" s="224"/>
      <c r="BA30" s="313"/>
      <c r="BB30" s="318"/>
      <c r="BC30" s="318"/>
      <c r="BD30" s="318"/>
      <c r="BE30" s="318"/>
      <c r="BF30" s="318"/>
      <c r="BG30" s="350"/>
      <c r="BH30" s="356"/>
      <c r="BM30" s="360">
        <v>122</v>
      </c>
      <c r="BN30" s="361" t="s">
        <v>125</v>
      </c>
      <c r="BT30" s="372" t="s">
        <v>541</v>
      </c>
      <c r="BU30" s="372" t="s">
        <v>86</v>
      </c>
      <c r="BY30" s="376" t="s">
        <v>656</v>
      </c>
      <c r="BZ30" s="365"/>
    </row>
    <row r="31" spans="1:88" ht="15" customHeight="1">
      <c r="A31" s="24"/>
      <c r="B31" s="51"/>
      <c r="C31" s="51"/>
      <c r="D31" s="51"/>
      <c r="E31" s="51"/>
      <c r="F31" s="51"/>
      <c r="G31" s="51"/>
      <c r="H31" s="51"/>
      <c r="I31" s="51"/>
      <c r="J31" s="51"/>
      <c r="K31" s="53"/>
      <c r="L31" s="53"/>
      <c r="M31" s="53"/>
      <c r="N31" s="124"/>
      <c r="O31" s="136"/>
      <c r="P31" s="143"/>
      <c r="Q31" s="143"/>
      <c r="R31" s="143"/>
      <c r="S31" s="143"/>
      <c r="T31" s="136"/>
      <c r="U31" s="136"/>
      <c r="V31" s="143"/>
      <c r="W31" s="143"/>
      <c r="X31" s="143"/>
      <c r="Y31" s="102"/>
      <c r="Z31" s="69"/>
      <c r="AA31" s="69"/>
      <c r="AB31" s="69"/>
      <c r="AC31" s="69"/>
      <c r="AD31" s="69"/>
      <c r="AE31" s="69"/>
      <c r="AF31" s="69"/>
      <c r="AG31" s="69"/>
      <c r="AH31" s="225"/>
      <c r="AI31" s="69"/>
      <c r="AJ31" s="69"/>
      <c r="AK31" s="69"/>
      <c r="AL31" s="69"/>
      <c r="AM31" s="69"/>
      <c r="AN31" s="69"/>
      <c r="AO31" s="69"/>
      <c r="AP31" s="69"/>
      <c r="AQ31" s="225"/>
      <c r="AR31" s="69"/>
      <c r="AS31" s="69"/>
      <c r="AT31" s="69"/>
      <c r="AU31" s="69"/>
      <c r="AV31" s="69"/>
      <c r="AW31" s="69"/>
      <c r="AX31" s="69"/>
      <c r="AY31" s="69"/>
      <c r="AZ31" s="225"/>
      <c r="BA31" s="314"/>
      <c r="BB31" s="319"/>
      <c r="BC31" s="319"/>
      <c r="BD31" s="319"/>
      <c r="BE31" s="319"/>
      <c r="BF31" s="319"/>
      <c r="BG31" s="351"/>
      <c r="BH31" s="356"/>
      <c r="BM31" s="360">
        <v>123</v>
      </c>
      <c r="BN31" s="361" t="s">
        <v>126</v>
      </c>
      <c r="BT31" s="372" t="b">
        <v>0</v>
      </c>
      <c r="BU31" s="372" t="b">
        <v>0</v>
      </c>
      <c r="BY31" s="376" t="s">
        <v>657</v>
      </c>
      <c r="BZ31" s="365" t="b">
        <v>0</v>
      </c>
    </row>
    <row r="32" spans="1:88" ht="15" customHeight="1">
      <c r="A32" s="22" t="s">
        <v>72</v>
      </c>
      <c r="B32" s="49"/>
      <c r="C32" s="49"/>
      <c r="D32" s="49"/>
      <c r="E32" s="49"/>
      <c r="F32" s="49"/>
      <c r="G32" s="49"/>
      <c r="H32" s="49"/>
      <c r="I32" s="49"/>
      <c r="J32" s="49"/>
      <c r="K32" s="49"/>
      <c r="L32" s="49"/>
      <c r="M32" s="120"/>
      <c r="N32" s="125" t="s">
        <v>48</v>
      </c>
      <c r="O32" s="137"/>
      <c r="P32" s="137"/>
      <c r="Q32" s="137"/>
      <c r="R32" s="137"/>
      <c r="S32" s="137"/>
      <c r="T32" s="137"/>
      <c r="U32" s="137"/>
      <c r="V32" s="137"/>
      <c r="W32" s="137"/>
      <c r="X32" s="137"/>
      <c r="Y32" s="173"/>
      <c r="Z32" s="69"/>
      <c r="AA32" s="69"/>
      <c r="AB32" s="69"/>
      <c r="AC32" s="69"/>
      <c r="AD32" s="69"/>
      <c r="AE32" s="69"/>
      <c r="AF32" s="69"/>
      <c r="AG32" s="69"/>
      <c r="AH32" s="225"/>
      <c r="AI32" s="69"/>
      <c r="AJ32" s="69"/>
      <c r="AK32" s="69"/>
      <c r="AL32" s="69"/>
      <c r="AM32" s="69"/>
      <c r="AN32" s="69"/>
      <c r="AO32" s="69"/>
      <c r="AP32" s="69"/>
      <c r="AQ32" s="225"/>
      <c r="AR32" s="69"/>
      <c r="AS32" s="69"/>
      <c r="AT32" s="69"/>
      <c r="AU32" s="69"/>
      <c r="AV32" s="69"/>
      <c r="AW32" s="69"/>
      <c r="AX32" s="69"/>
      <c r="AY32" s="69"/>
      <c r="AZ32" s="225"/>
      <c r="BA32" s="314"/>
      <c r="BB32" s="319"/>
      <c r="BC32" s="319"/>
      <c r="BD32" s="319"/>
      <c r="BE32" s="319"/>
      <c r="BF32" s="319"/>
      <c r="BG32" s="351"/>
      <c r="BH32" s="356"/>
      <c r="BM32" s="360">
        <v>124</v>
      </c>
      <c r="BN32" s="361" t="s">
        <v>128</v>
      </c>
      <c r="BT32" s="373"/>
      <c r="BU32" s="373"/>
      <c r="BY32" s="376" t="s">
        <v>478</v>
      </c>
      <c r="BZ32" s="365" t="b">
        <v>0</v>
      </c>
    </row>
    <row r="33" spans="1:108" ht="16.5" customHeight="1">
      <c r="A33" s="25"/>
      <c r="B33" s="52"/>
      <c r="C33" s="60" t="s">
        <v>203</v>
      </c>
      <c r="D33" s="60"/>
      <c r="E33" s="60"/>
      <c r="F33" s="60"/>
      <c r="G33" s="52"/>
      <c r="H33" s="52"/>
      <c r="I33" s="101" t="s">
        <v>73</v>
      </c>
      <c r="J33" s="109"/>
      <c r="K33" s="109"/>
      <c r="L33" s="109"/>
      <c r="M33" s="109"/>
      <c r="N33" s="126"/>
      <c r="O33" s="126"/>
      <c r="P33" s="126"/>
      <c r="Q33" s="141"/>
      <c r="R33" s="148" t="s">
        <v>564</v>
      </c>
      <c r="S33" s="148"/>
      <c r="T33" s="148"/>
      <c r="U33" s="148"/>
      <c r="V33" s="148"/>
      <c r="W33" s="148"/>
      <c r="X33" s="148"/>
      <c r="Y33" s="174"/>
      <c r="Z33" s="69"/>
      <c r="AA33" s="69"/>
      <c r="AB33" s="69"/>
      <c r="AC33" s="69"/>
      <c r="AD33" s="69"/>
      <c r="AE33" s="69"/>
      <c r="AF33" s="69"/>
      <c r="AG33" s="69"/>
      <c r="AH33" s="225"/>
      <c r="AI33" s="69"/>
      <c r="AJ33" s="69"/>
      <c r="AK33" s="69"/>
      <c r="AL33" s="69"/>
      <c r="AM33" s="69"/>
      <c r="AN33" s="69"/>
      <c r="AO33" s="69"/>
      <c r="AP33" s="69"/>
      <c r="AQ33" s="225"/>
      <c r="AR33" s="69"/>
      <c r="AS33" s="69"/>
      <c r="AT33" s="69"/>
      <c r="AU33" s="69"/>
      <c r="AV33" s="69"/>
      <c r="AW33" s="69"/>
      <c r="AX33" s="69"/>
      <c r="AY33" s="69"/>
      <c r="AZ33" s="225"/>
      <c r="BA33" s="314"/>
      <c r="BB33" s="319"/>
      <c r="BC33" s="319"/>
      <c r="BD33" s="319"/>
      <c r="BE33" s="319"/>
      <c r="BF33" s="319"/>
      <c r="BG33" s="351"/>
      <c r="BH33" s="356"/>
      <c r="BM33" s="360">
        <v>125</v>
      </c>
      <c r="BN33" s="361" t="s">
        <v>132</v>
      </c>
      <c r="BT33" s="366" t="s">
        <v>543</v>
      </c>
      <c r="BU33" s="366" t="s">
        <v>73</v>
      </c>
    </row>
    <row r="34" spans="1:108" ht="15" customHeight="1">
      <c r="A34" s="25"/>
      <c r="B34" s="52"/>
      <c r="C34" s="60"/>
      <c r="D34" s="60"/>
      <c r="E34" s="60"/>
      <c r="F34" s="60"/>
      <c r="G34" s="52"/>
      <c r="H34" s="52"/>
      <c r="I34" s="102"/>
      <c r="J34" s="110"/>
      <c r="K34" s="110"/>
      <c r="L34" s="110"/>
      <c r="M34" s="110"/>
      <c r="N34" s="127"/>
      <c r="O34" s="127"/>
      <c r="P34" s="127"/>
      <c r="Q34" s="124"/>
      <c r="R34" s="149"/>
      <c r="S34" s="149"/>
      <c r="T34" s="149"/>
      <c r="U34" s="149"/>
      <c r="V34" s="149"/>
      <c r="W34" s="149"/>
      <c r="X34" s="149"/>
      <c r="Y34" s="175"/>
      <c r="Z34" s="69"/>
      <c r="AA34" s="69"/>
      <c r="AB34" s="69"/>
      <c r="AC34" s="69"/>
      <c r="AD34" s="69"/>
      <c r="AE34" s="69"/>
      <c r="AF34" s="69"/>
      <c r="AG34" s="69"/>
      <c r="AH34" s="225"/>
      <c r="AI34" s="69"/>
      <c r="AJ34" s="69"/>
      <c r="AK34" s="69"/>
      <c r="AL34" s="69"/>
      <c r="AM34" s="69"/>
      <c r="AN34" s="69"/>
      <c r="AO34" s="69"/>
      <c r="AP34" s="69"/>
      <c r="AQ34" s="225"/>
      <c r="AR34" s="69"/>
      <c r="AS34" s="69"/>
      <c r="AT34" s="69"/>
      <c r="AU34" s="69"/>
      <c r="AV34" s="69"/>
      <c r="AW34" s="69"/>
      <c r="AX34" s="69"/>
      <c r="AY34" s="69"/>
      <c r="AZ34" s="225"/>
      <c r="BA34" s="314"/>
      <c r="BB34" s="319"/>
      <c r="BC34" s="319"/>
      <c r="BD34" s="319"/>
      <c r="BE34" s="319"/>
      <c r="BF34" s="319"/>
      <c r="BG34" s="351"/>
      <c r="BH34" s="358"/>
      <c r="BM34" s="360">
        <v>126</v>
      </c>
      <c r="BN34" s="361" t="s">
        <v>133</v>
      </c>
      <c r="BT34" s="366" t="b">
        <v>0</v>
      </c>
      <c r="BU34" s="366" t="b">
        <v>0</v>
      </c>
    </row>
    <row r="35" spans="1:108" ht="15" customHeight="1">
      <c r="A35" s="22" t="s">
        <v>480</v>
      </c>
      <c r="B35" s="49"/>
      <c r="C35" s="49"/>
      <c r="D35" s="49"/>
      <c r="E35" s="49"/>
      <c r="F35" s="49"/>
      <c r="G35" s="49"/>
      <c r="H35" s="49"/>
      <c r="I35" s="49"/>
      <c r="J35" s="49"/>
      <c r="K35" s="49"/>
      <c r="L35" s="49"/>
      <c r="M35" s="49"/>
      <c r="N35" s="49"/>
      <c r="O35" s="49"/>
      <c r="P35" s="49"/>
      <c r="Q35" s="49"/>
      <c r="R35" s="49"/>
      <c r="S35" s="49"/>
      <c r="T35" s="49"/>
      <c r="U35" s="49"/>
      <c r="V35" s="49"/>
      <c r="W35" s="49"/>
      <c r="X35" s="49"/>
      <c r="Y35" s="120"/>
      <c r="Z35" s="69"/>
      <c r="AA35" s="69"/>
      <c r="AB35" s="69"/>
      <c r="AC35" s="69"/>
      <c r="AD35" s="69"/>
      <c r="AE35" s="69"/>
      <c r="AF35" s="69"/>
      <c r="AG35" s="69"/>
      <c r="AH35" s="225"/>
      <c r="AI35" s="69"/>
      <c r="AJ35" s="69"/>
      <c r="AK35" s="69"/>
      <c r="AL35" s="69"/>
      <c r="AM35" s="69"/>
      <c r="AN35" s="69"/>
      <c r="AO35" s="69"/>
      <c r="AP35" s="69"/>
      <c r="AQ35" s="225"/>
      <c r="AR35" s="69"/>
      <c r="AS35" s="69"/>
      <c r="AT35" s="69"/>
      <c r="AU35" s="69"/>
      <c r="AV35" s="69"/>
      <c r="AW35" s="69"/>
      <c r="AX35" s="69"/>
      <c r="AY35" s="69"/>
      <c r="AZ35" s="225"/>
      <c r="BA35" s="314"/>
      <c r="BB35" s="319"/>
      <c r="BC35" s="319"/>
      <c r="BD35" s="319"/>
      <c r="BE35" s="319"/>
      <c r="BF35" s="319"/>
      <c r="BG35" s="351"/>
      <c r="BH35" s="358"/>
      <c r="BM35" s="360">
        <v>127</v>
      </c>
      <c r="BN35" s="361" t="s">
        <v>137</v>
      </c>
    </row>
    <row r="36" spans="1:108" ht="6.75" customHeight="1">
      <c r="A36" s="26"/>
      <c r="B36" s="53"/>
      <c r="C36" s="53"/>
      <c r="D36" s="53"/>
      <c r="E36" s="53"/>
      <c r="F36" s="74" t="s">
        <v>563</v>
      </c>
      <c r="G36" s="74"/>
      <c r="H36" s="74"/>
      <c r="I36" s="74"/>
      <c r="J36" s="74"/>
      <c r="K36" s="74"/>
      <c r="L36" s="53"/>
      <c r="M36" s="53"/>
      <c r="N36" s="53"/>
      <c r="O36" s="53"/>
      <c r="P36" s="53"/>
      <c r="Q36" s="74" t="s">
        <v>534</v>
      </c>
      <c r="R36" s="74"/>
      <c r="S36" s="74"/>
      <c r="T36" s="74"/>
      <c r="U36" s="74"/>
      <c r="V36" s="74"/>
      <c r="W36" s="74"/>
      <c r="X36" s="74"/>
      <c r="Y36" s="176"/>
      <c r="Z36" s="69"/>
      <c r="AA36" s="69"/>
      <c r="AB36" s="69"/>
      <c r="AC36" s="69"/>
      <c r="AD36" s="69"/>
      <c r="AE36" s="69"/>
      <c r="AF36" s="69"/>
      <c r="AG36" s="69"/>
      <c r="AH36" s="225"/>
      <c r="AI36" s="69"/>
      <c r="AJ36" s="69"/>
      <c r="AK36" s="69"/>
      <c r="AL36" s="69"/>
      <c r="AM36" s="69"/>
      <c r="AN36" s="69"/>
      <c r="AO36" s="69"/>
      <c r="AP36" s="69"/>
      <c r="AQ36" s="225"/>
      <c r="AR36" s="69"/>
      <c r="AS36" s="69"/>
      <c r="AT36" s="69"/>
      <c r="AU36" s="69"/>
      <c r="AV36" s="69"/>
      <c r="AW36" s="69"/>
      <c r="AX36" s="69"/>
      <c r="AY36" s="69"/>
      <c r="AZ36" s="225"/>
      <c r="BA36" s="314"/>
      <c r="BB36" s="319"/>
      <c r="BC36" s="319"/>
      <c r="BD36" s="319"/>
      <c r="BE36" s="319"/>
      <c r="BF36" s="319"/>
      <c r="BG36" s="351"/>
      <c r="BH36" s="356"/>
      <c r="BM36" s="360">
        <v>128</v>
      </c>
      <c r="BN36" s="361" t="s">
        <v>138</v>
      </c>
    </row>
    <row r="37" spans="1:108" ht="13.5" customHeight="1">
      <c r="A37" s="27"/>
      <c r="B37" s="54"/>
      <c r="C37" s="54"/>
      <c r="D37" s="54"/>
      <c r="E37" s="54"/>
      <c r="F37" s="75"/>
      <c r="G37" s="75"/>
      <c r="H37" s="75"/>
      <c r="I37" s="75"/>
      <c r="J37" s="75"/>
      <c r="K37" s="75"/>
      <c r="L37" s="54"/>
      <c r="M37" s="54"/>
      <c r="N37" s="54"/>
      <c r="O37" s="54"/>
      <c r="P37" s="54"/>
      <c r="Q37" s="75"/>
      <c r="R37" s="75"/>
      <c r="S37" s="75"/>
      <c r="T37" s="75"/>
      <c r="U37" s="75"/>
      <c r="V37" s="75"/>
      <c r="W37" s="75"/>
      <c r="X37" s="75"/>
      <c r="Y37" s="177"/>
      <c r="Z37" s="189" t="s">
        <v>558</v>
      </c>
      <c r="AA37" s="195"/>
      <c r="AB37" s="195"/>
      <c r="AC37" s="195"/>
      <c r="AD37" s="195"/>
      <c r="AE37" s="195"/>
      <c r="AF37" s="195"/>
      <c r="AG37" s="195"/>
      <c r="AH37" s="226"/>
      <c r="AI37" s="234" t="s">
        <v>39</v>
      </c>
      <c r="AJ37" s="54"/>
      <c r="AK37" s="54"/>
      <c r="AL37" s="54"/>
      <c r="AM37" s="54"/>
      <c r="AN37" s="54"/>
      <c r="AO37" s="54"/>
      <c r="AP37" s="54"/>
      <c r="AQ37" s="252"/>
      <c r="AR37" s="234" t="s">
        <v>39</v>
      </c>
      <c r="AS37" s="54"/>
      <c r="AT37" s="54"/>
      <c r="AU37" s="54"/>
      <c r="AV37" s="54"/>
      <c r="AW37" s="54"/>
      <c r="AX37" s="54"/>
      <c r="AY37" s="54"/>
      <c r="AZ37" s="54"/>
      <c r="BA37" s="315"/>
      <c r="BB37" s="320"/>
      <c r="BC37" s="320"/>
      <c r="BD37" s="320"/>
      <c r="BE37" s="320"/>
      <c r="BF37" s="320"/>
      <c r="BG37" s="352"/>
      <c r="BH37" s="358"/>
      <c r="BM37" s="360">
        <v>129</v>
      </c>
      <c r="BN37" s="361" t="s">
        <v>140</v>
      </c>
    </row>
    <row r="38" spans="1:108" ht="15.75" customHeight="1">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8"/>
      <c r="AM38" s="28"/>
      <c r="AN38" s="28"/>
      <c r="AO38" s="28"/>
      <c r="AP38" s="28"/>
      <c r="AQ38" s="28"/>
      <c r="AR38" s="28"/>
      <c r="AS38" s="28"/>
      <c r="AT38" s="28"/>
      <c r="AU38" s="28"/>
      <c r="AV38" s="28"/>
      <c r="AW38" s="28"/>
      <c r="AX38" s="28"/>
      <c r="AY38" s="28"/>
      <c r="AZ38" s="28"/>
      <c r="BA38" s="28"/>
      <c r="BB38" s="28"/>
      <c r="BC38" s="28"/>
      <c r="BD38" s="28"/>
      <c r="BE38" s="28"/>
      <c r="BF38" s="28"/>
      <c r="BG38" s="353" t="s">
        <v>562</v>
      </c>
    </row>
    <row r="39" spans="1:108" ht="18" customHeight="1">
      <c r="A39" s="29" t="s">
        <v>582</v>
      </c>
      <c r="B39" s="29"/>
      <c r="C39" s="29"/>
      <c r="D39" s="29"/>
      <c r="E39" s="29"/>
      <c r="F39" s="29"/>
      <c r="G39" s="29"/>
      <c r="H39" s="29"/>
      <c r="I39" s="29"/>
      <c r="J39" s="29"/>
      <c r="K39" s="29"/>
      <c r="L39" s="29"/>
      <c r="M39" s="29"/>
      <c r="N39" s="29"/>
      <c r="O39" s="29"/>
      <c r="P39" s="29"/>
      <c r="Q39" s="29"/>
      <c r="R39" s="29"/>
      <c r="S39" s="29"/>
      <c r="T39" s="29"/>
      <c r="U39" s="29"/>
      <c r="V39" s="29"/>
      <c r="W39" s="29"/>
      <c r="X39" s="29"/>
      <c r="Y39" s="29"/>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CL39" s="2"/>
      <c r="CM39" s="2"/>
      <c r="CN39" s="2"/>
      <c r="CO39" s="2"/>
      <c r="CP39" s="2"/>
      <c r="CQ39" s="2"/>
      <c r="CR39" s="2"/>
      <c r="CS39" s="2"/>
      <c r="CT39" s="2"/>
      <c r="CU39" s="2"/>
      <c r="CV39" s="2"/>
      <c r="CW39" s="2"/>
      <c r="CX39" s="2"/>
      <c r="CY39" s="2"/>
      <c r="CZ39" s="2"/>
      <c r="DA39" s="2"/>
      <c r="DB39" s="2"/>
      <c r="DC39" s="2"/>
      <c r="DD39" s="2"/>
    </row>
    <row r="40" spans="1:108" ht="4.8" customHeight="1">
      <c r="K40" s="114"/>
      <c r="BI40" s="1"/>
      <c r="BJ40" s="1"/>
      <c r="BK40" s="1"/>
    </row>
    <row r="41" spans="1:108">
      <c r="A41" t="s">
        <v>672</v>
      </c>
      <c r="K41" s="114"/>
      <c r="BI41" s="1"/>
      <c r="BJ41" s="1"/>
      <c r="BK41" s="1"/>
      <c r="CL41" s="2"/>
      <c r="CM41" s="2"/>
      <c r="CN41" s="2"/>
      <c r="CO41" s="2"/>
      <c r="CP41" s="2"/>
      <c r="CQ41" s="2"/>
      <c r="CR41" s="2"/>
      <c r="CS41" s="2"/>
      <c r="CT41" s="2"/>
      <c r="CU41" s="2"/>
      <c r="CV41" s="2"/>
      <c r="CW41" s="2"/>
      <c r="CX41" s="2"/>
      <c r="CY41" s="2"/>
      <c r="CZ41" s="2"/>
      <c r="DA41" s="2"/>
      <c r="DB41" s="2"/>
      <c r="DC41" s="2"/>
      <c r="DD41" s="2"/>
    </row>
    <row r="42" spans="1:108" ht="4.8" customHeight="1">
      <c r="K42" s="114"/>
      <c r="BI42" s="1"/>
      <c r="BJ42" s="1"/>
      <c r="BK42" s="1"/>
    </row>
    <row r="43" spans="1:108">
      <c r="A43" t="s">
        <v>671</v>
      </c>
      <c r="K43" s="114"/>
      <c r="BI43" s="1"/>
      <c r="BJ43" s="1"/>
      <c r="BK43" s="1"/>
      <c r="CL43" s="2"/>
      <c r="CM43" s="2"/>
      <c r="CN43" s="2"/>
      <c r="CO43" s="2"/>
      <c r="CP43" s="2"/>
      <c r="CQ43" s="2"/>
      <c r="CR43" s="2"/>
      <c r="CS43" s="2"/>
      <c r="CT43" s="2"/>
      <c r="CU43" s="2"/>
      <c r="CV43" s="2"/>
      <c r="CW43" s="2"/>
      <c r="CX43" s="2"/>
      <c r="CY43" s="2"/>
      <c r="CZ43" s="2"/>
      <c r="DA43" s="2"/>
      <c r="DB43" s="2"/>
      <c r="DC43" s="2"/>
      <c r="DD43" s="2"/>
    </row>
    <row r="44" spans="1:108" ht="4.8" customHeight="1">
      <c r="K44" s="114"/>
    </row>
    <row r="45" spans="1:108">
      <c r="A45" t="s">
        <v>566</v>
      </c>
    </row>
    <row r="46" spans="1:108" ht="18" customHeight="1">
      <c r="A46" s="30" t="s">
        <v>565</v>
      </c>
      <c r="B46" s="55"/>
      <c r="C46" s="55"/>
      <c r="D46" s="55"/>
      <c r="E46" s="55"/>
      <c r="F46" s="55"/>
      <c r="G46" s="55"/>
      <c r="H46" s="93"/>
      <c r="I46" s="103" t="s">
        <v>82</v>
      </c>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row>
    <row r="47" spans="1:108" ht="18" customHeight="1">
      <c r="A47" s="31" t="str">
        <f>H21</f>
        <v/>
      </c>
      <c r="B47" s="56"/>
      <c r="C47" s="56"/>
      <c r="D47" s="56"/>
      <c r="E47" s="56"/>
      <c r="F47" s="56"/>
      <c r="G47" s="56"/>
      <c r="H47" s="94"/>
      <c r="I47" s="104" t="str">
        <f ca="1">CD21</f>
        <v/>
      </c>
      <c r="J47" s="111"/>
      <c r="K47" s="111"/>
      <c r="L47" s="111"/>
      <c r="M47" s="111"/>
      <c r="N47" s="111"/>
      <c r="O47" s="111"/>
      <c r="P47" s="111" t="str">
        <f ca="1">CE21</f>
        <v/>
      </c>
      <c r="Q47" s="111"/>
      <c r="R47" s="111"/>
      <c r="S47" s="111"/>
      <c r="T47" s="111"/>
      <c r="U47" s="111"/>
      <c r="V47" s="111" t="str">
        <f ca="1">CF21</f>
        <v/>
      </c>
      <c r="W47" s="111"/>
      <c r="X47" s="111"/>
      <c r="Y47" s="111"/>
      <c r="Z47" s="111"/>
      <c r="AA47" s="111"/>
      <c r="AB47" s="111" t="str">
        <f ca="1">CG21</f>
        <v/>
      </c>
      <c r="AC47" s="111"/>
      <c r="AD47" s="111"/>
      <c r="AE47" s="111"/>
      <c r="AF47" s="111"/>
      <c r="AG47" s="111"/>
      <c r="AH47" s="111" t="str">
        <f ca="1">CH21</f>
        <v/>
      </c>
      <c r="AI47" s="111"/>
      <c r="AJ47" s="111"/>
      <c r="AK47" s="111"/>
      <c r="AL47" s="111"/>
      <c r="AM47" s="111"/>
      <c r="AN47" s="111" t="str">
        <f ca="1">CI21</f>
        <v/>
      </c>
      <c r="AO47" s="111"/>
      <c r="AP47" s="111"/>
      <c r="AQ47" s="111"/>
      <c r="AR47" s="111"/>
      <c r="AS47" s="111"/>
      <c r="AT47" s="111" t="str">
        <f ca="1">CJ21</f>
        <v/>
      </c>
      <c r="AU47" s="111"/>
      <c r="AV47" s="111"/>
      <c r="AW47" s="111"/>
      <c r="AX47" s="111"/>
      <c r="AY47" s="299"/>
    </row>
    <row r="48" spans="1:108" ht="18" customHeight="1">
      <c r="A48" s="31" t="str">
        <f>H22</f>
        <v/>
      </c>
      <c r="B48" s="56"/>
      <c r="C48" s="56"/>
      <c r="D48" s="56"/>
      <c r="E48" s="56"/>
      <c r="F48" s="56"/>
      <c r="G48" s="56"/>
      <c r="H48" s="94"/>
      <c r="I48" s="104" t="str">
        <f ca="1">CD22</f>
        <v/>
      </c>
      <c r="J48" s="111"/>
      <c r="K48" s="111"/>
      <c r="L48" s="111"/>
      <c r="M48" s="111"/>
      <c r="N48" s="111"/>
      <c r="O48" s="111"/>
      <c r="P48" s="111" t="str">
        <f ca="1">CE22</f>
        <v/>
      </c>
      <c r="Q48" s="111"/>
      <c r="R48" s="111"/>
      <c r="S48" s="111"/>
      <c r="T48" s="111"/>
      <c r="U48" s="111"/>
      <c r="V48" s="111" t="str">
        <f ca="1">CF22</f>
        <v/>
      </c>
      <c r="W48" s="111"/>
      <c r="X48" s="111"/>
      <c r="Y48" s="111"/>
      <c r="Z48" s="111"/>
      <c r="AA48" s="111"/>
      <c r="AB48" s="111" t="str">
        <f ca="1">CG22</f>
        <v/>
      </c>
      <c r="AC48" s="111"/>
      <c r="AD48" s="111"/>
      <c r="AE48" s="111"/>
      <c r="AF48" s="111"/>
      <c r="AG48" s="111"/>
      <c r="AH48" s="111" t="str">
        <f ca="1">CH22</f>
        <v/>
      </c>
      <c r="AI48" s="111"/>
      <c r="AJ48" s="111"/>
      <c r="AK48" s="111"/>
      <c r="AL48" s="111"/>
      <c r="AM48" s="111"/>
      <c r="AN48" s="111" t="str">
        <f ca="1">CI22</f>
        <v/>
      </c>
      <c r="AO48" s="111"/>
      <c r="AP48" s="111"/>
      <c r="AQ48" s="111"/>
      <c r="AR48" s="111"/>
      <c r="AS48" s="111"/>
      <c r="AT48" s="111" t="str">
        <f ca="1">CJ22</f>
        <v/>
      </c>
      <c r="AU48" s="111"/>
      <c r="AV48" s="111"/>
      <c r="AW48" s="111"/>
      <c r="AX48" s="111"/>
      <c r="AY48" s="299"/>
    </row>
    <row r="49" spans="1:51" ht="18" customHeight="1">
      <c r="A49" s="31" t="str">
        <f>H23</f>
        <v/>
      </c>
      <c r="B49" s="56"/>
      <c r="C49" s="56"/>
      <c r="D49" s="56"/>
      <c r="E49" s="56"/>
      <c r="F49" s="56"/>
      <c r="G49" s="56"/>
      <c r="H49" s="94"/>
      <c r="I49" s="104" t="str">
        <f ca="1">CD23</f>
        <v/>
      </c>
      <c r="J49" s="111"/>
      <c r="K49" s="111"/>
      <c r="L49" s="111"/>
      <c r="M49" s="111"/>
      <c r="N49" s="111"/>
      <c r="O49" s="111"/>
      <c r="P49" s="111" t="str">
        <f ca="1">CE23</f>
        <v/>
      </c>
      <c r="Q49" s="111"/>
      <c r="R49" s="111"/>
      <c r="S49" s="111"/>
      <c r="T49" s="111"/>
      <c r="U49" s="111"/>
      <c r="V49" s="111" t="str">
        <f ca="1">CF23</f>
        <v/>
      </c>
      <c r="W49" s="111"/>
      <c r="X49" s="111"/>
      <c r="Y49" s="111"/>
      <c r="Z49" s="111"/>
      <c r="AA49" s="111"/>
      <c r="AB49" s="111" t="str">
        <f ca="1">CG23</f>
        <v/>
      </c>
      <c r="AC49" s="111"/>
      <c r="AD49" s="111"/>
      <c r="AE49" s="111"/>
      <c r="AF49" s="111"/>
      <c r="AG49" s="111"/>
      <c r="AH49" s="111" t="str">
        <f ca="1">CH23</f>
        <v/>
      </c>
      <c r="AI49" s="111"/>
      <c r="AJ49" s="111"/>
      <c r="AK49" s="111"/>
      <c r="AL49" s="111"/>
      <c r="AM49" s="111"/>
      <c r="AN49" s="111" t="str">
        <f ca="1">CI23</f>
        <v/>
      </c>
      <c r="AO49" s="111"/>
      <c r="AP49" s="111"/>
      <c r="AQ49" s="111"/>
      <c r="AR49" s="111"/>
      <c r="AS49" s="111"/>
      <c r="AT49" s="111" t="str">
        <f ca="1">CJ23</f>
        <v/>
      </c>
      <c r="AU49" s="111"/>
      <c r="AV49" s="111"/>
      <c r="AW49" s="111"/>
      <c r="AX49" s="111"/>
      <c r="AY49" s="299"/>
    </row>
    <row r="50" spans="1:51">
      <c r="L50" s="116"/>
    </row>
    <row r="51" spans="1:51">
      <c r="K51" s="115"/>
    </row>
    <row r="52" spans="1:51">
      <c r="K52" s="116"/>
      <c r="L52" s="116"/>
    </row>
    <row r="53" spans="1:51">
      <c r="K53" s="116"/>
      <c r="L53" s="116"/>
    </row>
    <row r="54" spans="1:51">
      <c r="K54" s="116"/>
      <c r="L54" s="116"/>
    </row>
  </sheetData>
  <sheetProtection password="F279" sheet="1" objects="1" scenarios="1"/>
  <mergeCells count="241">
    <mergeCell ref="A1:N1"/>
    <mergeCell ref="A4:N4"/>
    <mergeCell ref="O4:AA4"/>
    <mergeCell ref="AB4:AG4"/>
    <mergeCell ref="AH4:AO4"/>
    <mergeCell ref="AT4:BC4"/>
    <mergeCell ref="BD4:BG4"/>
    <mergeCell ref="A5:D5"/>
    <mergeCell ref="E5:F5"/>
    <mergeCell ref="H5:I5"/>
    <mergeCell ref="K5:M5"/>
    <mergeCell ref="AC5:AD5"/>
    <mergeCell ref="AF5:AG5"/>
    <mergeCell ref="AI5:AK5"/>
    <mergeCell ref="AM5:AO5"/>
    <mergeCell ref="BD5:BG5"/>
    <mergeCell ref="G6:J6"/>
    <mergeCell ref="K6:M6"/>
    <mergeCell ref="N6:Q6"/>
    <mergeCell ref="R6:X6"/>
    <mergeCell ref="Y6:AC6"/>
    <mergeCell ref="AD6:AT6"/>
    <mergeCell ref="F7:I7"/>
    <mergeCell ref="J7:X7"/>
    <mergeCell ref="Y7:AC7"/>
    <mergeCell ref="AD7:AT7"/>
    <mergeCell ref="F8:I8"/>
    <mergeCell ref="J8:X8"/>
    <mergeCell ref="Y8:AC8"/>
    <mergeCell ref="AD8:AT8"/>
    <mergeCell ref="AU8:AY8"/>
    <mergeCell ref="AZ8:BG8"/>
    <mergeCell ref="F9:I9"/>
    <mergeCell ref="J9:X9"/>
    <mergeCell ref="Y9:AI9"/>
    <mergeCell ref="AJ9:AT9"/>
    <mergeCell ref="F10:I10"/>
    <mergeCell ref="J10:X10"/>
    <mergeCell ref="Y10:AA10"/>
    <mergeCell ref="AC10:AE10"/>
    <mergeCell ref="AG10:AI10"/>
    <mergeCell ref="AJ10:AL10"/>
    <mergeCell ref="AN10:AP10"/>
    <mergeCell ref="AR10:AT10"/>
    <mergeCell ref="Y11:AT11"/>
    <mergeCell ref="Y12:AT12"/>
    <mergeCell ref="G13:J13"/>
    <mergeCell ref="K13:M13"/>
    <mergeCell ref="N13:Q13"/>
    <mergeCell ref="R13:X13"/>
    <mergeCell ref="AU13:AY13"/>
    <mergeCell ref="AZ13:BG13"/>
    <mergeCell ref="F14:I14"/>
    <mergeCell ref="J14:X14"/>
    <mergeCell ref="AU14:AY14"/>
    <mergeCell ref="AZ14:BG14"/>
    <mergeCell ref="F15:I15"/>
    <mergeCell ref="J15:X15"/>
    <mergeCell ref="Y15:AI15"/>
    <mergeCell ref="AJ15:AT15"/>
    <mergeCell ref="F16:I16"/>
    <mergeCell ref="J16:X16"/>
    <mergeCell ref="Y16:AA16"/>
    <mergeCell ref="AC16:AE16"/>
    <mergeCell ref="AG16:AI16"/>
    <mergeCell ref="AJ16:AL16"/>
    <mergeCell ref="AN16:AP16"/>
    <mergeCell ref="AR16:AT16"/>
    <mergeCell ref="F17:I17"/>
    <mergeCell ref="J17:X17"/>
    <mergeCell ref="F18:I18"/>
    <mergeCell ref="J18:X18"/>
    <mergeCell ref="E19:O19"/>
    <mergeCell ref="P19:AC19"/>
    <mergeCell ref="AT19:AY19"/>
    <mergeCell ref="AZ19:BG19"/>
    <mergeCell ref="E20:G20"/>
    <mergeCell ref="H20:O20"/>
    <mergeCell ref="P20:Q20"/>
    <mergeCell ref="R20:S20"/>
    <mergeCell ref="T20:U20"/>
    <mergeCell ref="V20:W20"/>
    <mergeCell ref="X20:Y20"/>
    <mergeCell ref="Z20:AA20"/>
    <mergeCell ref="AB20:AC20"/>
    <mergeCell ref="AT20:AU20"/>
    <mergeCell ref="AV20:AY20"/>
    <mergeCell ref="AZ20:BB20"/>
    <mergeCell ref="BC20:BE20"/>
    <mergeCell ref="BF20:BG20"/>
    <mergeCell ref="A21:B21"/>
    <mergeCell ref="C21:D21"/>
    <mergeCell ref="E21:G21"/>
    <mergeCell ref="H21:O21"/>
    <mergeCell ref="P21:Q21"/>
    <mergeCell ref="R21:S21"/>
    <mergeCell ref="T21:U21"/>
    <mergeCell ref="V21:W21"/>
    <mergeCell ref="X21:Y21"/>
    <mergeCell ref="Z21:AA21"/>
    <mergeCell ref="AB21:AC21"/>
    <mergeCell ref="AD21:AK21"/>
    <mergeCell ref="AL21:AQ21"/>
    <mergeCell ref="AR21:AS21"/>
    <mergeCell ref="AT21:AU21"/>
    <mergeCell ref="AV21:AY21"/>
    <mergeCell ref="AZ21:BB21"/>
    <mergeCell ref="BC21:BE21"/>
    <mergeCell ref="BF21:BG21"/>
    <mergeCell ref="A22:B22"/>
    <mergeCell ref="C22:D22"/>
    <mergeCell ref="E22:G22"/>
    <mergeCell ref="H22:O22"/>
    <mergeCell ref="P22:Q22"/>
    <mergeCell ref="R22:S22"/>
    <mergeCell ref="T22:U22"/>
    <mergeCell ref="V22:W22"/>
    <mergeCell ref="X22:Y22"/>
    <mergeCell ref="Z22:AA22"/>
    <mergeCell ref="AB22:AC22"/>
    <mergeCell ref="AD22:AK22"/>
    <mergeCell ref="AL22:AQ22"/>
    <mergeCell ref="AR22:AS22"/>
    <mergeCell ref="AT22:AU22"/>
    <mergeCell ref="AV22:AY22"/>
    <mergeCell ref="AZ22:BB22"/>
    <mergeCell ref="BC22:BE22"/>
    <mergeCell ref="BF22:BG22"/>
    <mergeCell ref="A23:B23"/>
    <mergeCell ref="C23:D23"/>
    <mergeCell ref="E23:G23"/>
    <mergeCell ref="H23:O23"/>
    <mergeCell ref="P23:Q23"/>
    <mergeCell ref="R23:S23"/>
    <mergeCell ref="T23:U23"/>
    <mergeCell ref="V23:W23"/>
    <mergeCell ref="X23:Y23"/>
    <mergeCell ref="Z23:AA23"/>
    <mergeCell ref="AB23:AC23"/>
    <mergeCell ref="AD23:AK23"/>
    <mergeCell ref="AL23:AQ23"/>
    <mergeCell ref="AR23:AS23"/>
    <mergeCell ref="AT23:AU23"/>
    <mergeCell ref="AV23:AY23"/>
    <mergeCell ref="AZ23:BB23"/>
    <mergeCell ref="BC23:BE23"/>
    <mergeCell ref="BF23:BG23"/>
    <mergeCell ref="H25:M25"/>
    <mergeCell ref="N25:R25"/>
    <mergeCell ref="S25:Y25"/>
    <mergeCell ref="Z25:AH25"/>
    <mergeCell ref="A29:M29"/>
    <mergeCell ref="N29:Y29"/>
    <mergeCell ref="Z29:AZ29"/>
    <mergeCell ref="BA29:BG29"/>
    <mergeCell ref="A32:M32"/>
    <mergeCell ref="N32:Y32"/>
    <mergeCell ref="A35:Y35"/>
    <mergeCell ref="Z37:AH37"/>
    <mergeCell ref="AI37:AQ37"/>
    <mergeCell ref="AR37:AZ37"/>
    <mergeCell ref="A39:BG39"/>
    <mergeCell ref="A46:H46"/>
    <mergeCell ref="I46:AY46"/>
    <mergeCell ref="A47:H47"/>
    <mergeCell ref="I47:O47"/>
    <mergeCell ref="P47:U47"/>
    <mergeCell ref="V47:AA47"/>
    <mergeCell ref="AB47:AG47"/>
    <mergeCell ref="AH47:AM47"/>
    <mergeCell ref="AN47:AS47"/>
    <mergeCell ref="AT47:AY47"/>
    <mergeCell ref="A48:H48"/>
    <mergeCell ref="I48:O48"/>
    <mergeCell ref="P48:U48"/>
    <mergeCell ref="V48:AA48"/>
    <mergeCell ref="AB48:AG48"/>
    <mergeCell ref="AH48:AM48"/>
    <mergeCell ref="AN48:AS48"/>
    <mergeCell ref="AT48:AY48"/>
    <mergeCell ref="A49:H49"/>
    <mergeCell ref="I49:O49"/>
    <mergeCell ref="P49:U49"/>
    <mergeCell ref="V49:AA49"/>
    <mergeCell ref="AB49:AG49"/>
    <mergeCell ref="AH49:AM49"/>
    <mergeCell ref="AN49:AS49"/>
    <mergeCell ref="AT49:AY49"/>
    <mergeCell ref="O1:AR3"/>
    <mergeCell ref="BD2:BG3"/>
    <mergeCell ref="AU6:AY7"/>
    <mergeCell ref="AZ6:BG7"/>
    <mergeCell ref="AU9:AY12"/>
    <mergeCell ref="AZ9:BG12"/>
    <mergeCell ref="F11:I12"/>
    <mergeCell ref="J11:X12"/>
    <mergeCell ref="BH11:BH12"/>
    <mergeCell ref="A13:C14"/>
    <mergeCell ref="D13:E18"/>
    <mergeCell ref="Y13:AT14"/>
    <mergeCell ref="A15:C18"/>
    <mergeCell ref="AU15:AY18"/>
    <mergeCell ref="AZ15:BG18"/>
    <mergeCell ref="Y17:AC18"/>
    <mergeCell ref="AD17:AT18"/>
    <mergeCell ref="A19:B20"/>
    <mergeCell ref="C19:D20"/>
    <mergeCell ref="AD19:AK20"/>
    <mergeCell ref="AL19:AQ20"/>
    <mergeCell ref="AR19:AS20"/>
    <mergeCell ref="A25:G28"/>
    <mergeCell ref="AI25:BG28"/>
    <mergeCell ref="H26:M28"/>
    <mergeCell ref="N26:R28"/>
    <mergeCell ref="S26:Y28"/>
    <mergeCell ref="Z26:AF28"/>
    <mergeCell ref="AG26:AH28"/>
    <mergeCell ref="A30:J31"/>
    <mergeCell ref="K30:M31"/>
    <mergeCell ref="N30:O31"/>
    <mergeCell ref="P30:S31"/>
    <mergeCell ref="T30:U31"/>
    <mergeCell ref="V30:Y31"/>
    <mergeCell ref="A33:B34"/>
    <mergeCell ref="C33:F34"/>
    <mergeCell ref="G33:H34"/>
    <mergeCell ref="I33:M34"/>
    <mergeCell ref="N33:Q34"/>
    <mergeCell ref="R33:Y34"/>
    <mergeCell ref="A36:C37"/>
    <mergeCell ref="D36:E37"/>
    <mergeCell ref="F36:K37"/>
    <mergeCell ref="L36:N37"/>
    <mergeCell ref="O36:P37"/>
    <mergeCell ref="Q36:Y37"/>
    <mergeCell ref="A6:C12"/>
    <mergeCell ref="D6:E12"/>
    <mergeCell ref="Z30:AH36"/>
    <mergeCell ref="AI30:AQ36"/>
    <mergeCell ref="AR30:AZ36"/>
    <mergeCell ref="BA30:BG37"/>
  </mergeCells>
  <phoneticPr fontId="5"/>
  <conditionalFormatting sqref="AD6:AT6">
    <cfRule type="expression" dxfId="3" priority="2">
      <formula>ISNUMBER(FIND("　",AD6))</formula>
    </cfRule>
    <cfRule type="expression" dxfId="2" priority="3">
      <formula>ISNUMBER(FIND(" ",AD6))</formula>
    </cfRule>
  </conditionalFormatting>
  <conditionalFormatting sqref="AD8:AT8">
    <cfRule type="expression" dxfId="1" priority="1">
      <formula>ISNUMBER(FIND(" ",AD8))</formula>
    </cfRule>
  </conditionalFormatting>
  <conditionalFormatting sqref="AT20">
    <cfRule type="expression" dxfId="0" priority="4">
      <formula>#REF!="☑非該当"</formula>
    </cfRule>
  </conditionalFormatting>
  <dataValidations count="39">
    <dataValidation imeMode="off" allowBlank="1" showDropDown="0" showInputMessage="1" showErrorMessage="1" sqref="AL5 AH5 K13:M13 K6:M6 Y16:AT16 AQ10 N5 AB5:AC5 AP5 AE5:AF5 BD5:BG5 AC10:AI10 Y10:AA10 N26:R28"/>
    <dataValidation imeMode="on" allowBlank="1" showDropDown="0" showInputMessage="1" showErrorMessage="1" prompt="都道府県" sqref="J7:X7 J14:X14"/>
    <dataValidation imeMode="on" allowBlank="1" showDropDown="0" showInputMessage="1" showErrorMessage="1" prompt="〇〇市〇〇区" sqref="J8:X8 J15:X15"/>
    <dataValidation imeMode="on" allowBlank="1" showDropDown="0" showInputMessage="1" showErrorMessage="1" prompt="〇番地、〇番〇号_x000a_数字は算用数字（全角）" sqref="J10:X10 J17:X17"/>
    <dataValidation imeMode="on" allowBlank="1" showDropDown="0" showInputMessage="1" showErrorMessage="1" prompt="大字〇、〇〇町〇丁目_x000a_「○丁目」の数字は算用数字（全角）" sqref="J16:X16"/>
    <dataValidation imeMode="off" allowBlank="1" showDropDown="0" showInputMessage="1" showErrorMessage="1" prompt="経審の内容と同じ" sqref="AZ24:BG24"/>
    <dataValidation imeMode="on" allowBlank="1" showDropDown="0" showInputMessage="1" showErrorMessage="1" prompt="〇〇ビル〇階〇_x000a_数字は算用数字（全角）（固有名詞を除く。）" sqref="J11 J18:X18"/>
    <dataValidation imeMode="off" allowBlank="1" showDropDown="0" showInputMessage="1" showErrorMessage="1" prompt="郵便番号（上3桁）" sqref="G13:J13 G6:J6"/>
    <dataValidation imeMode="off" allowBlank="1" showDropDown="0" showInputMessage="1" showErrorMessage="1" prompt="指名通知の送信先" sqref="AR10:AT10 AJ10:AL10 AN10:AP10"/>
    <dataValidation imeMode="fullKatakana" allowBlank="1" showDropDown="0" showInputMessage="1" showErrorMessage="1" prompt="姓と名の間は空白" sqref="AZ14:BG14 AZ8:BG8"/>
    <dataValidation imeMode="off" allowBlank="1" showDropDown="0" showInputMessage="1" showErrorMessage="1" prompt="郵便番号（下4桁）" sqref="N13:Q13 N6:Q6"/>
    <dataValidation imeMode="on" allowBlank="1" showDropDown="0" showInputMessage="1" showErrorMessage="1" prompt="代表者資格" sqref="AZ13:BG13"/>
    <dataValidation imeMode="on" allowBlank="1" showDropDown="0" showInputMessage="1" showErrorMessage="1" prompt="左と登記が異なる場合のみ記入" sqref="AD17:AT18"/>
    <dataValidation imeMode="off" allowBlank="1" showDropDown="0" showInputMessage="1" showErrorMessage="1" prompt="入力不要" sqref="AT21:AT24"/>
    <dataValidation imeMode="off" allowBlank="1" showDropDown="0" showInputMessage="1" showErrorMessage="1" prompt="地域貢献活動状況報告書の点数" sqref="AR24:AS24"/>
    <dataValidation imeMode="off" allowBlank="1" showDropDown="0" showInputMessage="1" showErrorMessage="1" prompt="見積依頼や指名通知を確実に受信できるアドレス" sqref="Y12:AT12"/>
    <dataValidation imeMode="fullKatakana" allowBlank="1" showDropDown="0" showInputMessage="1" showErrorMessage="1" prompt="※全角カナ_x000a_※「カブシキガイシャ」、「カ)」等の会社種別のフリガナは不要_x000a_※支店等名のフリガナは不要_x000a_※空白（スペース）を入れないこと。_x000a_" sqref="AD6:AT6"/>
    <dataValidation imeMode="off" allowBlank="1" showDropDown="0" showInputMessage="1" showErrorMessage="1" prompt="経審から転記" sqref="AZ21:BG23 H26 AD21:AQ24"/>
    <dataValidation type="list" allowBlank="1" showDropDown="0" showInputMessage="1" showErrorMessage="1" prompt="経審から転記" sqref="C21:D24">
      <formula1>"　,一般,特定"</formula1>
    </dataValidation>
    <dataValidation allowBlank="1" showDropDown="0" showInputMessage="1" showErrorMessage="1" prompt="支店等を登録する場合、本店内で委任をする場合は「有」_x000a_それ以外（本店登録・本店代表者）は「無」" sqref="AB4:AG4"/>
    <dataValidation imeMode="on" allowBlank="1" showDropDown="0" showInputMessage="1" showErrorMessage="1" sqref="Y13:AT14"/>
    <dataValidation imeMode="off" allowBlank="1" showDropDown="0" showInputMessage="1" showErrorMessage="1" prompt="国税庁が指定する13桁_x000a_※登記番号ではない。「－」不可_x000a_※個人事業者は不要" sqref="O5:AA5"/>
    <dataValidation imeMode="off" allowBlank="1" showDropDown="0" showInputMessage="1" showErrorMessage="1" prompt="春日市の業者コード10桁_x000a_※令和6・7年度の登録がない業者は記載不要_x000a_　（それ以前に登録があり、業者コードを把握している場合は入力してください）" sqref="AT5:BC5"/>
    <dataValidation imeMode="on" allowBlank="1" showDropDown="0" showInputMessage="1" showErrorMessage="1" prompt="※会社種別（「株式会社」等）と商号等の間に空白を入れないこと。　記載例：株式会社○○○○_x000a_※㈱等の略号は使用不可_x000a_※常用外漢字は相当する常用漢字で入力してください" sqref="AD7:AT7"/>
    <dataValidation imeMode="on" allowBlank="1" showDropDown="0" showInputMessage="1" showErrorMessage="1" prompt="※姓と名の間は全角空白_x000a_※常用外漢字は、相当する常用漢字で入力" sqref="AZ15:BG18"/>
    <dataValidation imeMode="on" allowBlank="1" showDropDown="0" showInputMessage="1" showErrorMessage="1" prompt="△△町〇丁目、大字△_x000a_「○丁目」の数字は算用数字（全角）" sqref="J9:X9"/>
    <dataValidation imeMode="on" allowBlank="1" showDropDown="0" showInputMessage="1" showErrorMessage="1" prompt="契約書に記載する代表者氏名_x000a_※委任の場合は代理人（支店長等）の氏名_x000a_※姓と名の間は全角空白_x000a_※常用外漢字は、相当する常用漢字で入力" sqref="AZ9:BG12"/>
    <dataValidation imeMode="on" allowBlank="1" showDropDown="0" showInputMessage="1" showErrorMessage="1" prompt="‌委任がある場合は代理人の資格（支店長・所長など）_x000a_資格名がない場合は空欄で可" sqref="AZ6:BG7"/>
    <dataValidation allowBlank="1" showDropDown="0" showInputMessage="1" showErrorMessage="1" prompt="法人格のない団体は「個人」を選択" sqref="AH4:AO4"/>
    <dataValidation allowBlank="1" showDropDown="0" showInputMessage="1" showErrorMessage="1" prompt="自動入力" sqref="H21:O24"/>
    <dataValidation type="list" allowBlank="1" showDropDown="0" showInputMessage="1" showErrorMessage="1" prompt="支店等で登録の場合は、建設業許可申請においてその支店等の建設業種目として届け出たものに限る。" sqref="E24:G24">
      <formula1>$BM$7:$BM$37</formula1>
    </dataValidation>
    <dataValidation allowBlank="1" showDropDown="0" showInputMessage="1" showErrorMessage="1" prompt="自動計算" sqref="S26"/>
    <dataValidation imeMode="off" allowBlank="1" showDropDown="0" showInputMessage="1" showErrorMessage="1" prompt="経審から転記_x000a_※資本金ではない" sqref="Z26:AF28"/>
    <dataValidation allowBlank="0" showDropDown="0" showInputMessage="1" showErrorMessage="1" sqref="Z37:AH37"/>
    <dataValidation allowBlank="1" showDropDown="0" showInputMessage="1" showErrorMessage="1" prompt="別紙「中小企業者の範囲」参照" sqref="A33:B34"/>
    <dataValidation imeMode="off" allowBlank="1" showDropDown="0" showInputMessage="1" showErrorMessage="1" prompt="経審から転記_x000a_※0年の場合は、１年以上の営業経歴を証明できる書類を提出" sqref="A30:J31"/>
    <dataValidation imeMode="off" allowBlank="1" showDropDown="0" showInputMessage="1" showErrorMessage="1" prompt="様式９から自動入力" sqref="AR21:AS23"/>
    <dataValidation imeMode="on" allowBlank="1" showDropDown="0" showInputMessage="1" showErrorMessage="1" prompt="※本店登録の場合は入力不要_x000a_※本店内での委任の場合は部署名等を記載。部署がなければ「本店」と記載_x000a_※建設業許可申請において届出をしていない営業所は不可" sqref="AD8:AT8"/>
    <dataValidation type="list" allowBlank="1" showDropDown="0" showInputMessage="1" showErrorMessage="1" prompt="別添「希望種目区分表」参照_x000a_※大分類コードの重複は不可_x000a_※支店等で登録の場合は、建設業許可申請においてその支店等の建設業種目として届け出たものに限る。" sqref="E21:G23">
      <formula1>$BM$7:$BM$37</formula1>
    </dataValidation>
  </dataValidations>
  <pageMargins left="0" right="0" top="0" bottom="0" header="0" footer="0"/>
  <pageSetup paperSize="9" scale="99" fitToWidth="1" fitToHeight="0" orientation="landscape" usePrinterDefaults="1" r:id="rId1"/>
  <drawing r:id="rId2"/>
  <legacyDrawing r:id="rId3"/>
  <mc:AlternateContent>
    <mc:Choice xmlns:x14="http://schemas.microsoft.com/office/spreadsheetml/2009/9/main" Requires="x14">
      <controls>
        <mc:AlternateContent>
          <mc:Choice Requires="x14">
            <control shapeId="3074" r:id="rId4" name="チェック 2">
              <controlPr defaultSize="0" autoPict="0">
                <anchor moveWithCells="1">
                  <from xmlns:xdr="http://schemas.openxmlformats.org/drawingml/2006/spreadsheetDrawing">
                    <xdr:col>15</xdr:col>
                    <xdr:colOff>31115</xdr:colOff>
                    <xdr:row>20</xdr:row>
                    <xdr:rowOff>0</xdr:rowOff>
                  </from>
                  <to xmlns:xdr="http://schemas.openxmlformats.org/drawingml/2006/spreadsheetDrawing">
                    <xdr:col>17</xdr:col>
                    <xdr:colOff>0</xdr:colOff>
                    <xdr:row>21</xdr:row>
                    <xdr:rowOff>0</xdr:rowOff>
                  </to>
                </anchor>
              </controlPr>
            </control>
          </mc:Choice>
        </mc:AlternateContent>
        <mc:AlternateContent>
          <mc:Choice Requires="x14">
            <control shapeId="3075" r:id="rId5" name="チェック 3">
              <controlPr defaultSize="0" autoPict="0">
                <anchor moveWithCells="1">
                  <from xmlns:xdr="http://schemas.openxmlformats.org/drawingml/2006/spreadsheetDrawing">
                    <xdr:col>17</xdr:col>
                    <xdr:colOff>31115</xdr:colOff>
                    <xdr:row>19</xdr:row>
                    <xdr:rowOff>190500</xdr:rowOff>
                  </from>
                  <to xmlns:xdr="http://schemas.openxmlformats.org/drawingml/2006/spreadsheetDrawing">
                    <xdr:col>19</xdr:col>
                    <xdr:colOff>0</xdr:colOff>
                    <xdr:row>20</xdr:row>
                    <xdr:rowOff>339090</xdr:rowOff>
                  </to>
                </anchor>
              </controlPr>
            </control>
          </mc:Choice>
        </mc:AlternateContent>
        <mc:AlternateContent>
          <mc:Choice Requires="x14">
            <control shapeId="3076" r:id="rId6" name="チェック 4">
              <controlPr defaultSize="0" autoPict="0">
                <anchor moveWithCells="1">
                  <from xmlns:xdr="http://schemas.openxmlformats.org/drawingml/2006/spreadsheetDrawing">
                    <xdr:col>19</xdr:col>
                    <xdr:colOff>22860</xdr:colOff>
                    <xdr:row>19</xdr:row>
                    <xdr:rowOff>190500</xdr:rowOff>
                  </from>
                  <to xmlns:xdr="http://schemas.openxmlformats.org/drawingml/2006/spreadsheetDrawing">
                    <xdr:col>20</xdr:col>
                    <xdr:colOff>163195</xdr:colOff>
                    <xdr:row>21</xdr:row>
                    <xdr:rowOff>3810</xdr:rowOff>
                  </to>
                </anchor>
              </controlPr>
            </control>
          </mc:Choice>
        </mc:AlternateContent>
        <mc:AlternateContent>
          <mc:Choice Requires="x14">
            <control shapeId="3077" r:id="rId7" name="チェック 5">
              <controlPr defaultSize="0" autoPict="0">
                <anchor moveWithCells="1">
                  <from xmlns:xdr="http://schemas.openxmlformats.org/drawingml/2006/spreadsheetDrawing">
                    <xdr:col>21</xdr:col>
                    <xdr:colOff>15875</xdr:colOff>
                    <xdr:row>20</xdr:row>
                    <xdr:rowOff>0</xdr:rowOff>
                  </from>
                  <to xmlns:xdr="http://schemas.openxmlformats.org/drawingml/2006/spreadsheetDrawing">
                    <xdr:col>22</xdr:col>
                    <xdr:colOff>155575</xdr:colOff>
                    <xdr:row>20</xdr:row>
                    <xdr:rowOff>334645</xdr:rowOff>
                  </to>
                </anchor>
              </controlPr>
            </control>
          </mc:Choice>
        </mc:AlternateContent>
        <mc:AlternateContent>
          <mc:Choice Requires="x14">
            <control shapeId="3078" r:id="rId8" name="チェック 6">
              <controlPr defaultSize="0" autoPict="0">
                <anchor moveWithCells="1">
                  <from xmlns:xdr="http://schemas.openxmlformats.org/drawingml/2006/spreadsheetDrawing">
                    <xdr:col>23</xdr:col>
                    <xdr:colOff>15240</xdr:colOff>
                    <xdr:row>20</xdr:row>
                    <xdr:rowOff>0</xdr:rowOff>
                  </from>
                  <to xmlns:xdr="http://schemas.openxmlformats.org/drawingml/2006/spreadsheetDrawing">
                    <xdr:col>24</xdr:col>
                    <xdr:colOff>155575</xdr:colOff>
                    <xdr:row>21</xdr:row>
                    <xdr:rowOff>8255</xdr:rowOff>
                  </to>
                </anchor>
              </controlPr>
            </control>
          </mc:Choice>
        </mc:AlternateContent>
        <mc:AlternateContent>
          <mc:Choice Requires="x14">
            <control shapeId="3079" r:id="rId9" name="チェック 7">
              <controlPr defaultSize="0" autoPict="0">
                <anchor moveWithCells="1">
                  <from xmlns:xdr="http://schemas.openxmlformats.org/drawingml/2006/spreadsheetDrawing">
                    <xdr:col>25</xdr:col>
                    <xdr:colOff>23495</xdr:colOff>
                    <xdr:row>20</xdr:row>
                    <xdr:rowOff>0</xdr:rowOff>
                  </from>
                  <to xmlns:xdr="http://schemas.openxmlformats.org/drawingml/2006/spreadsheetDrawing">
                    <xdr:col>26</xdr:col>
                    <xdr:colOff>163830</xdr:colOff>
                    <xdr:row>21</xdr:row>
                    <xdr:rowOff>0</xdr:rowOff>
                  </to>
                </anchor>
              </controlPr>
            </control>
          </mc:Choice>
        </mc:AlternateContent>
        <mc:AlternateContent>
          <mc:Choice Requires="x14">
            <control shapeId="3080" r:id="rId10" name="チェック 8">
              <controlPr defaultSize="0" autoPict="0">
                <anchor moveWithCells="1">
                  <from xmlns:xdr="http://schemas.openxmlformats.org/drawingml/2006/spreadsheetDrawing">
                    <xdr:col>27</xdr:col>
                    <xdr:colOff>31115</xdr:colOff>
                    <xdr:row>20</xdr:row>
                    <xdr:rowOff>8255</xdr:rowOff>
                  </from>
                  <to xmlns:xdr="http://schemas.openxmlformats.org/drawingml/2006/spreadsheetDrawing">
                    <xdr:col>29</xdr:col>
                    <xdr:colOff>0</xdr:colOff>
                    <xdr:row>21</xdr:row>
                    <xdr:rowOff>0</xdr:rowOff>
                  </to>
                </anchor>
              </controlPr>
            </control>
          </mc:Choice>
        </mc:AlternateContent>
        <mc:AlternateContent>
          <mc:Choice Requires="x14">
            <control shapeId="3081" r:id="rId11" name="チェック 9">
              <controlPr defaultSize="0" autoPict="0">
                <anchor moveWithCells="1">
                  <from xmlns:xdr="http://schemas.openxmlformats.org/drawingml/2006/spreadsheetDrawing">
                    <xdr:col>15</xdr:col>
                    <xdr:colOff>38735</xdr:colOff>
                    <xdr:row>21</xdr:row>
                    <xdr:rowOff>0</xdr:rowOff>
                  </from>
                  <to xmlns:xdr="http://schemas.openxmlformats.org/drawingml/2006/spreadsheetDrawing">
                    <xdr:col>17</xdr:col>
                    <xdr:colOff>7620</xdr:colOff>
                    <xdr:row>22</xdr:row>
                    <xdr:rowOff>0</xdr:rowOff>
                  </to>
                </anchor>
              </controlPr>
            </control>
          </mc:Choice>
        </mc:AlternateContent>
        <mc:AlternateContent>
          <mc:Choice Requires="x14">
            <control shapeId="3082" r:id="rId12" name="チェック 10">
              <controlPr defaultSize="0" autoPict="0">
                <anchor moveWithCells="1">
                  <from xmlns:xdr="http://schemas.openxmlformats.org/drawingml/2006/spreadsheetDrawing">
                    <xdr:col>17</xdr:col>
                    <xdr:colOff>34925</xdr:colOff>
                    <xdr:row>21</xdr:row>
                    <xdr:rowOff>0</xdr:rowOff>
                  </from>
                  <to xmlns:xdr="http://schemas.openxmlformats.org/drawingml/2006/spreadsheetDrawing">
                    <xdr:col>19</xdr:col>
                    <xdr:colOff>3810</xdr:colOff>
                    <xdr:row>22</xdr:row>
                    <xdr:rowOff>0</xdr:rowOff>
                  </to>
                </anchor>
              </controlPr>
            </control>
          </mc:Choice>
        </mc:AlternateContent>
        <mc:AlternateContent>
          <mc:Choice Requires="x14">
            <control shapeId="3083" r:id="rId13" name="チェック 11">
              <controlPr defaultSize="0" autoPict="0">
                <anchor moveWithCells="1">
                  <from xmlns:xdr="http://schemas.openxmlformats.org/drawingml/2006/spreadsheetDrawing">
                    <xdr:col>19</xdr:col>
                    <xdr:colOff>23495</xdr:colOff>
                    <xdr:row>21</xdr:row>
                    <xdr:rowOff>0</xdr:rowOff>
                  </from>
                  <to xmlns:xdr="http://schemas.openxmlformats.org/drawingml/2006/spreadsheetDrawing">
                    <xdr:col>20</xdr:col>
                    <xdr:colOff>163830</xdr:colOff>
                    <xdr:row>22</xdr:row>
                    <xdr:rowOff>0</xdr:rowOff>
                  </to>
                </anchor>
              </controlPr>
            </control>
          </mc:Choice>
        </mc:AlternateContent>
        <mc:AlternateContent>
          <mc:Choice Requires="x14">
            <control shapeId="3084" r:id="rId14" name="チェック 12">
              <controlPr defaultSize="0" autoPict="0">
                <anchor moveWithCells="1">
                  <from xmlns:xdr="http://schemas.openxmlformats.org/drawingml/2006/spreadsheetDrawing">
                    <xdr:col>21</xdr:col>
                    <xdr:colOff>23495</xdr:colOff>
                    <xdr:row>21</xdr:row>
                    <xdr:rowOff>0</xdr:rowOff>
                  </from>
                  <to xmlns:xdr="http://schemas.openxmlformats.org/drawingml/2006/spreadsheetDrawing">
                    <xdr:col>22</xdr:col>
                    <xdr:colOff>163830</xdr:colOff>
                    <xdr:row>22</xdr:row>
                    <xdr:rowOff>0</xdr:rowOff>
                  </to>
                </anchor>
              </controlPr>
            </control>
          </mc:Choice>
        </mc:AlternateContent>
        <mc:AlternateContent>
          <mc:Choice Requires="x14">
            <control shapeId="3085" r:id="rId15" name="チェック 13">
              <controlPr defaultSize="0" autoPict="0">
                <anchor moveWithCells="1">
                  <from xmlns:xdr="http://schemas.openxmlformats.org/drawingml/2006/spreadsheetDrawing">
                    <xdr:col>23</xdr:col>
                    <xdr:colOff>31115</xdr:colOff>
                    <xdr:row>21</xdr:row>
                    <xdr:rowOff>0</xdr:rowOff>
                  </from>
                  <to xmlns:xdr="http://schemas.openxmlformats.org/drawingml/2006/spreadsheetDrawing">
                    <xdr:col>24</xdr:col>
                    <xdr:colOff>170815</xdr:colOff>
                    <xdr:row>22</xdr:row>
                    <xdr:rowOff>0</xdr:rowOff>
                  </to>
                </anchor>
              </controlPr>
            </control>
          </mc:Choice>
        </mc:AlternateContent>
        <mc:AlternateContent>
          <mc:Choice Requires="x14">
            <control shapeId="3086" r:id="rId16" name="チェック 14">
              <controlPr defaultSize="0" autoPict="0">
                <anchor moveWithCells="1">
                  <from xmlns:xdr="http://schemas.openxmlformats.org/drawingml/2006/spreadsheetDrawing">
                    <xdr:col>25</xdr:col>
                    <xdr:colOff>23495</xdr:colOff>
                    <xdr:row>21</xdr:row>
                    <xdr:rowOff>8255</xdr:rowOff>
                  </from>
                  <to xmlns:xdr="http://schemas.openxmlformats.org/drawingml/2006/spreadsheetDrawing">
                    <xdr:col>26</xdr:col>
                    <xdr:colOff>163830</xdr:colOff>
                    <xdr:row>22</xdr:row>
                    <xdr:rowOff>0</xdr:rowOff>
                  </to>
                </anchor>
              </controlPr>
            </control>
          </mc:Choice>
        </mc:AlternateContent>
        <mc:AlternateContent>
          <mc:Choice Requires="x14">
            <control shapeId="3087" r:id="rId17" name="チェック 15">
              <controlPr defaultSize="0" autoPict="0">
                <anchor moveWithCells="1">
                  <from xmlns:xdr="http://schemas.openxmlformats.org/drawingml/2006/spreadsheetDrawing">
                    <xdr:col>27</xdr:col>
                    <xdr:colOff>35560</xdr:colOff>
                    <xdr:row>21</xdr:row>
                    <xdr:rowOff>0</xdr:rowOff>
                  </from>
                  <to xmlns:xdr="http://schemas.openxmlformats.org/drawingml/2006/spreadsheetDrawing">
                    <xdr:col>29</xdr:col>
                    <xdr:colOff>4445</xdr:colOff>
                    <xdr:row>22</xdr:row>
                    <xdr:rowOff>0</xdr:rowOff>
                  </to>
                </anchor>
              </controlPr>
            </control>
          </mc:Choice>
        </mc:AlternateContent>
        <mc:AlternateContent>
          <mc:Choice Requires="x14">
            <control shapeId="3088" r:id="rId18" name="チェック 16">
              <controlPr defaultSize="0" autoPict="0">
                <anchor moveWithCells="1">
                  <from xmlns:xdr="http://schemas.openxmlformats.org/drawingml/2006/spreadsheetDrawing">
                    <xdr:col>15</xdr:col>
                    <xdr:colOff>23495</xdr:colOff>
                    <xdr:row>22</xdr:row>
                    <xdr:rowOff>0</xdr:rowOff>
                  </from>
                  <to xmlns:xdr="http://schemas.openxmlformats.org/drawingml/2006/spreadsheetDrawing">
                    <xdr:col>16</xdr:col>
                    <xdr:colOff>163830</xdr:colOff>
                    <xdr:row>23</xdr:row>
                    <xdr:rowOff>0</xdr:rowOff>
                  </to>
                </anchor>
              </controlPr>
            </control>
          </mc:Choice>
        </mc:AlternateContent>
        <mc:AlternateContent>
          <mc:Choice Requires="x14">
            <control shapeId="3089" r:id="rId19" name="チェック 17">
              <controlPr defaultSize="0" autoPict="0">
                <anchor moveWithCells="1">
                  <from xmlns:xdr="http://schemas.openxmlformats.org/drawingml/2006/spreadsheetDrawing">
                    <xdr:col>17</xdr:col>
                    <xdr:colOff>19685</xdr:colOff>
                    <xdr:row>22</xdr:row>
                    <xdr:rowOff>0</xdr:rowOff>
                  </from>
                  <to xmlns:xdr="http://schemas.openxmlformats.org/drawingml/2006/spreadsheetDrawing">
                    <xdr:col>18</xdr:col>
                    <xdr:colOff>160020</xdr:colOff>
                    <xdr:row>23</xdr:row>
                    <xdr:rowOff>0</xdr:rowOff>
                  </to>
                </anchor>
              </controlPr>
            </control>
          </mc:Choice>
        </mc:AlternateContent>
        <mc:AlternateContent>
          <mc:Choice Requires="x14">
            <control shapeId="3090" r:id="rId20" name="チェック 18">
              <controlPr defaultSize="0" autoPict="0">
                <anchor moveWithCells="1">
                  <from xmlns:xdr="http://schemas.openxmlformats.org/drawingml/2006/spreadsheetDrawing">
                    <xdr:col>19</xdr:col>
                    <xdr:colOff>27305</xdr:colOff>
                    <xdr:row>22</xdr:row>
                    <xdr:rowOff>0</xdr:rowOff>
                  </from>
                  <to xmlns:xdr="http://schemas.openxmlformats.org/drawingml/2006/spreadsheetDrawing">
                    <xdr:col>20</xdr:col>
                    <xdr:colOff>167640</xdr:colOff>
                    <xdr:row>23</xdr:row>
                    <xdr:rowOff>0</xdr:rowOff>
                  </to>
                </anchor>
              </controlPr>
            </control>
          </mc:Choice>
        </mc:AlternateContent>
        <mc:AlternateContent>
          <mc:Choice Requires="x14">
            <control shapeId="3091" r:id="rId21" name="チェック 19">
              <controlPr defaultSize="0" autoPict="0">
                <anchor moveWithCells="1">
                  <from xmlns:xdr="http://schemas.openxmlformats.org/drawingml/2006/spreadsheetDrawing">
                    <xdr:col>21</xdr:col>
                    <xdr:colOff>27305</xdr:colOff>
                    <xdr:row>22</xdr:row>
                    <xdr:rowOff>0</xdr:rowOff>
                  </from>
                  <to xmlns:xdr="http://schemas.openxmlformats.org/drawingml/2006/spreadsheetDrawing">
                    <xdr:col>22</xdr:col>
                    <xdr:colOff>167640</xdr:colOff>
                    <xdr:row>23</xdr:row>
                    <xdr:rowOff>0</xdr:rowOff>
                  </to>
                </anchor>
              </controlPr>
            </control>
          </mc:Choice>
        </mc:AlternateContent>
        <mc:AlternateContent>
          <mc:Choice Requires="x14">
            <control shapeId="3092" r:id="rId22" name="チェック 20">
              <controlPr defaultSize="0" autoPict="0">
                <anchor moveWithCells="1">
                  <from xmlns:xdr="http://schemas.openxmlformats.org/drawingml/2006/spreadsheetDrawing">
                    <xdr:col>23</xdr:col>
                    <xdr:colOff>31115</xdr:colOff>
                    <xdr:row>22</xdr:row>
                    <xdr:rowOff>0</xdr:rowOff>
                  </from>
                  <to xmlns:xdr="http://schemas.openxmlformats.org/drawingml/2006/spreadsheetDrawing">
                    <xdr:col>25</xdr:col>
                    <xdr:colOff>0</xdr:colOff>
                    <xdr:row>23</xdr:row>
                    <xdr:rowOff>0</xdr:rowOff>
                  </to>
                </anchor>
              </controlPr>
            </control>
          </mc:Choice>
        </mc:AlternateContent>
        <mc:AlternateContent>
          <mc:Choice Requires="x14">
            <control shapeId="3093" r:id="rId23" name="チェック 21">
              <controlPr defaultSize="0" autoPict="0">
                <anchor moveWithCells="1">
                  <from xmlns:xdr="http://schemas.openxmlformats.org/drawingml/2006/spreadsheetDrawing">
                    <xdr:col>25</xdr:col>
                    <xdr:colOff>31750</xdr:colOff>
                    <xdr:row>22</xdr:row>
                    <xdr:rowOff>0</xdr:rowOff>
                  </from>
                  <to xmlns:xdr="http://schemas.openxmlformats.org/drawingml/2006/spreadsheetDrawing">
                    <xdr:col>27</xdr:col>
                    <xdr:colOff>635</xdr:colOff>
                    <xdr:row>23</xdr:row>
                    <xdr:rowOff>0</xdr:rowOff>
                  </to>
                </anchor>
              </controlPr>
            </control>
          </mc:Choice>
        </mc:AlternateContent>
        <mc:AlternateContent>
          <mc:Choice Requires="x14">
            <control shapeId="3094" r:id="rId24" name="チェック 22">
              <controlPr defaultSize="0" autoPict="0">
                <anchor moveWithCells="1">
                  <from xmlns:xdr="http://schemas.openxmlformats.org/drawingml/2006/spreadsheetDrawing">
                    <xdr:col>27</xdr:col>
                    <xdr:colOff>23495</xdr:colOff>
                    <xdr:row>22</xdr:row>
                    <xdr:rowOff>0</xdr:rowOff>
                  </from>
                  <to xmlns:xdr="http://schemas.openxmlformats.org/drawingml/2006/spreadsheetDrawing">
                    <xdr:col>28</xdr:col>
                    <xdr:colOff>163830</xdr:colOff>
                    <xdr:row>23</xdr:row>
                    <xdr:rowOff>0</xdr:rowOff>
                  </to>
                </anchor>
              </controlPr>
            </control>
          </mc:Choice>
        </mc:AlternateContent>
        <mc:AlternateContent>
          <mc:Choice Requires="x14">
            <control shapeId="3095" r:id="rId25" name="チェック 23">
              <controlPr defaultSize="0" autoPict="0">
                <anchor moveWithCells="1">
                  <from xmlns:xdr="http://schemas.openxmlformats.org/drawingml/2006/spreadsheetDrawing">
                    <xdr:col>13</xdr:col>
                    <xdr:colOff>62230</xdr:colOff>
                    <xdr:row>29</xdr:row>
                    <xdr:rowOff>0</xdr:rowOff>
                  </from>
                  <to xmlns:xdr="http://schemas.openxmlformats.org/drawingml/2006/spreadsheetDrawing">
                    <xdr:col>15</xdr:col>
                    <xdr:colOff>31115</xdr:colOff>
                    <xdr:row>30</xdr:row>
                    <xdr:rowOff>170815</xdr:rowOff>
                  </to>
                </anchor>
              </controlPr>
            </control>
          </mc:Choice>
        </mc:AlternateContent>
        <mc:AlternateContent>
          <mc:Choice Requires="x14">
            <control shapeId="3096" r:id="rId26" name="チェック 24">
              <controlPr defaultSize="0" autoPict="0">
                <anchor moveWithCells="1">
                  <from xmlns:xdr="http://schemas.openxmlformats.org/drawingml/2006/spreadsheetDrawing">
                    <xdr:col>19</xdr:col>
                    <xdr:colOff>31115</xdr:colOff>
                    <xdr:row>29</xdr:row>
                    <xdr:rowOff>0</xdr:rowOff>
                  </from>
                  <to xmlns:xdr="http://schemas.openxmlformats.org/drawingml/2006/spreadsheetDrawing">
                    <xdr:col>21</xdr:col>
                    <xdr:colOff>31115</xdr:colOff>
                    <xdr:row>30</xdr:row>
                    <xdr:rowOff>170815</xdr:rowOff>
                  </to>
                </anchor>
              </controlPr>
            </control>
          </mc:Choice>
        </mc:AlternateContent>
        <mc:AlternateContent>
          <mc:Choice Requires="x14">
            <control shapeId="3098" r:id="rId27" name="チェック 26">
              <controlPr defaultSize="0" autoPict="0">
                <anchor moveWithCells="1">
                  <from xmlns:xdr="http://schemas.openxmlformats.org/drawingml/2006/spreadsheetDrawing">
                    <xdr:col>15</xdr:col>
                    <xdr:colOff>109855</xdr:colOff>
                    <xdr:row>32</xdr:row>
                    <xdr:rowOff>13970</xdr:rowOff>
                  </from>
                  <to xmlns:xdr="http://schemas.openxmlformats.org/drawingml/2006/spreadsheetDrawing">
                    <xdr:col>17</xdr:col>
                    <xdr:colOff>82550</xdr:colOff>
                    <xdr:row>33</xdr:row>
                    <xdr:rowOff>184785</xdr:rowOff>
                  </to>
                </anchor>
              </controlPr>
            </control>
          </mc:Choice>
        </mc:AlternateContent>
        <mc:AlternateContent>
          <mc:Choice Requires="x14">
            <control shapeId="3099" r:id="rId28" name="チェック 27">
              <controlPr defaultSize="0" autoPict="0">
                <anchor moveWithCells="1">
                  <from xmlns:xdr="http://schemas.openxmlformats.org/drawingml/2006/spreadsheetDrawing">
                    <xdr:col>6</xdr:col>
                    <xdr:colOff>38735</xdr:colOff>
                    <xdr:row>32</xdr:row>
                    <xdr:rowOff>0</xdr:rowOff>
                  </from>
                  <to xmlns:xdr="http://schemas.openxmlformats.org/drawingml/2006/spreadsheetDrawing">
                    <xdr:col>8</xdr:col>
                    <xdr:colOff>7620</xdr:colOff>
                    <xdr:row>33</xdr:row>
                    <xdr:rowOff>170815</xdr:rowOff>
                  </to>
                </anchor>
              </controlPr>
            </control>
          </mc:Choice>
        </mc:AlternateContent>
        <mc:AlternateContent>
          <mc:Choice Requires="x14">
            <control shapeId="3100" r:id="rId29" name="チェック 28">
              <controlPr defaultSize="0" autoPict="0">
                <anchor moveWithCells="1">
                  <from xmlns:xdr="http://schemas.openxmlformats.org/drawingml/2006/spreadsheetDrawing">
                    <xdr:col>0</xdr:col>
                    <xdr:colOff>62230</xdr:colOff>
                    <xdr:row>32</xdr:row>
                    <xdr:rowOff>0</xdr:rowOff>
                  </from>
                  <to xmlns:xdr="http://schemas.openxmlformats.org/drawingml/2006/spreadsheetDrawing">
                    <xdr:col>2</xdr:col>
                    <xdr:colOff>31115</xdr:colOff>
                    <xdr:row>33</xdr:row>
                    <xdr:rowOff>170815</xdr:rowOff>
                  </to>
                </anchor>
              </controlPr>
            </control>
          </mc:Choice>
        </mc:AlternateContent>
        <mc:AlternateContent>
          <mc:Choice Requires="x14">
            <control shapeId="3129" r:id="rId30" name="チェック 57">
              <controlPr defaultSize="0" autoPict="0">
                <anchor moveWithCells="1">
                  <from xmlns:xdr="http://schemas.openxmlformats.org/drawingml/2006/spreadsheetDrawing">
                    <xdr:col>3</xdr:col>
                    <xdr:colOff>81915</xdr:colOff>
                    <xdr:row>34</xdr:row>
                    <xdr:rowOff>125730</xdr:rowOff>
                  </from>
                  <to xmlns:xdr="http://schemas.openxmlformats.org/drawingml/2006/spreadsheetDrawing">
                    <xdr:col>5</xdr:col>
                    <xdr:colOff>62230</xdr:colOff>
                    <xdr:row>37</xdr:row>
                    <xdr:rowOff>69850</xdr:rowOff>
                  </to>
                </anchor>
              </controlPr>
            </control>
          </mc:Choice>
        </mc:AlternateContent>
        <mc:AlternateContent>
          <mc:Choice Requires="x14">
            <control shapeId="3131" r:id="rId31" name="チェック 59">
              <controlPr defaultSize="0" autoPict="0">
                <anchor moveWithCells="1">
                  <from xmlns:xdr="http://schemas.openxmlformats.org/drawingml/2006/spreadsheetDrawing">
                    <xdr:col>14</xdr:col>
                    <xdr:colOff>86995</xdr:colOff>
                    <xdr:row>34</xdr:row>
                    <xdr:rowOff>126365</xdr:rowOff>
                  </from>
                  <to xmlns:xdr="http://schemas.openxmlformats.org/drawingml/2006/spreadsheetDrawing">
                    <xdr:col>16</xdr:col>
                    <xdr:colOff>66675</xdr:colOff>
                    <xdr:row>37</xdr:row>
                    <xdr:rowOff>66675</xdr:rowOff>
                  </to>
                </anchor>
              </controlPr>
            </control>
          </mc:Choice>
        </mc:AlternateContent>
        <mc:AlternateContent>
          <mc:Choice Requires="x14">
            <control shapeId="3132" r:id="rId32" name="チェック 60">
              <controlPr defaultSize="0" autoPict="0">
                <anchor moveWithCells="1">
                  <from xmlns:xdr="http://schemas.openxmlformats.org/drawingml/2006/spreadsheetDrawing">
                    <xdr:col>27</xdr:col>
                    <xdr:colOff>34290</xdr:colOff>
                    <xdr:row>3</xdr:row>
                    <xdr:rowOff>114935</xdr:rowOff>
                  </from>
                  <to xmlns:xdr="http://schemas.openxmlformats.org/drawingml/2006/spreadsheetDrawing">
                    <xdr:col>29</xdr:col>
                    <xdr:colOff>6985</xdr:colOff>
                    <xdr:row>5</xdr:row>
                    <xdr:rowOff>66040</xdr:rowOff>
                  </to>
                </anchor>
              </controlPr>
            </control>
          </mc:Choice>
        </mc:AlternateContent>
        <mc:AlternateContent>
          <mc:Choice Requires="x14">
            <control shapeId="3133" r:id="rId33" name="チェック 61">
              <controlPr defaultSize="0" autoPict="0">
                <anchor moveWithCells="1">
                  <from xmlns:xdr="http://schemas.openxmlformats.org/drawingml/2006/spreadsheetDrawing">
                    <xdr:col>30</xdr:col>
                    <xdr:colOff>40640</xdr:colOff>
                    <xdr:row>3</xdr:row>
                    <xdr:rowOff>119380</xdr:rowOff>
                  </from>
                  <to xmlns:xdr="http://schemas.openxmlformats.org/drawingml/2006/spreadsheetDrawing">
                    <xdr:col>32</xdr:col>
                    <xdr:colOff>13335</xdr:colOff>
                    <xdr:row>5</xdr:row>
                    <xdr:rowOff>71755</xdr:rowOff>
                  </to>
                </anchor>
              </controlPr>
            </control>
          </mc:Choice>
        </mc:AlternateContent>
        <mc:AlternateContent>
          <mc:Choice Requires="x14">
            <control shapeId="3165" r:id="rId34" name="チェック 93">
              <controlPr defaultSize="0" autoPict="0">
                <anchor moveWithCells="1">
                  <from xmlns:xdr="http://schemas.openxmlformats.org/drawingml/2006/spreadsheetDrawing">
                    <xdr:col>33</xdr:col>
                    <xdr:colOff>34290</xdr:colOff>
                    <xdr:row>3</xdr:row>
                    <xdr:rowOff>114935</xdr:rowOff>
                  </from>
                  <to xmlns:xdr="http://schemas.openxmlformats.org/drawingml/2006/spreadsheetDrawing">
                    <xdr:col>35</xdr:col>
                    <xdr:colOff>6985</xdr:colOff>
                    <xdr:row>5</xdr:row>
                    <xdr:rowOff>66040</xdr:rowOff>
                  </to>
                </anchor>
              </controlPr>
            </control>
          </mc:Choice>
        </mc:AlternateContent>
        <mc:AlternateContent>
          <mc:Choice Requires="x14">
            <control shapeId="3166" r:id="rId35" name="チェック 94">
              <controlPr defaultSize="0" autoPict="0">
                <anchor moveWithCells="1">
                  <from xmlns:xdr="http://schemas.openxmlformats.org/drawingml/2006/spreadsheetDrawing">
                    <xdr:col>37</xdr:col>
                    <xdr:colOff>64135</xdr:colOff>
                    <xdr:row>3</xdr:row>
                    <xdr:rowOff>120650</xdr:rowOff>
                  </from>
                  <to xmlns:xdr="http://schemas.openxmlformats.org/drawingml/2006/spreadsheetDrawing">
                    <xdr:col>39</xdr:col>
                    <xdr:colOff>36830</xdr:colOff>
                    <xdr:row>5</xdr:row>
                    <xdr:rowOff>73660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1:K39"/>
  <sheetViews>
    <sheetView workbookViewId="0">
      <selection activeCell="C18" sqref="C18"/>
    </sheetView>
  </sheetViews>
  <sheetFormatPr defaultRowHeight="13.2"/>
  <cols>
    <col min="1" max="1" width="4.5546875" customWidth="1"/>
    <col min="2" max="2" width="3.875" style="379" customWidth="1"/>
    <col min="3" max="3" width="5.625" customWidth="1"/>
    <col min="4" max="6" width="3.625" customWidth="1"/>
    <col min="7" max="7" width="4.125" customWidth="1"/>
    <col min="8" max="8" width="37.5546875" customWidth="1"/>
    <col min="9" max="9" width="13.125" customWidth="1"/>
    <col min="10" max="10" width="15.5546875" bestFit="1" customWidth="1"/>
    <col min="11" max="11" width="7.75" customWidth="1"/>
    <col min="12" max="12" width="4" customWidth="1"/>
    <col min="13" max="13" width="25.375" customWidth="1"/>
  </cols>
  <sheetData>
    <row r="1" spans="2:11" ht="13.5" customHeight="1">
      <c r="B1" s="381" t="s">
        <v>661</v>
      </c>
    </row>
    <row r="2" spans="2:11" ht="11.4" customHeight="1">
      <c r="B2" s="381"/>
      <c r="I2" s="411" t="s">
        <v>662</v>
      </c>
      <c r="J2" s="417"/>
      <c r="K2" s="423" t="s">
        <v>401</v>
      </c>
    </row>
    <row r="3" spans="2:11" ht="18.600000000000001" customHeight="1">
      <c r="B3" s="382" t="s">
        <v>507</v>
      </c>
      <c r="C3" s="390"/>
      <c r="D3" s="390"/>
      <c r="E3" s="390"/>
      <c r="F3" s="390"/>
      <c r="G3" s="390"/>
      <c r="H3" s="409"/>
      <c r="I3" s="412" t="str">
        <f>'様式6（業者カード）'!BH2</f>
        <v/>
      </c>
      <c r="J3" s="418"/>
      <c r="K3" s="424" t="str">
        <f>IF('様式6（業者カード）'!BD5=0,"",'様式6（業者カード）'!BD5)</f>
        <v/>
      </c>
    </row>
    <row r="4" spans="2:11" ht="18.600000000000001" customHeight="1">
      <c r="B4" s="383"/>
      <c r="C4" s="383"/>
      <c r="D4" s="383"/>
      <c r="E4" s="383"/>
      <c r="F4" s="383"/>
      <c r="G4" s="383"/>
      <c r="H4" s="409"/>
      <c r="I4" s="413">
        <f>'様式6（業者カード）'!AD7</f>
        <v>0</v>
      </c>
      <c r="J4" s="419"/>
      <c r="K4" s="425"/>
    </row>
    <row r="5" spans="2:11" ht="9" customHeight="1">
      <c r="B5" s="383"/>
      <c r="C5" s="383"/>
      <c r="D5" s="383"/>
      <c r="E5" s="383"/>
      <c r="F5" s="383"/>
      <c r="G5" s="383"/>
      <c r="H5" s="383"/>
      <c r="I5" s="414"/>
      <c r="J5" s="414"/>
      <c r="K5" s="414"/>
    </row>
    <row r="6" spans="2:11" s="1" customFormat="1" ht="20" customHeight="1">
      <c r="B6" s="384" t="s">
        <v>659</v>
      </c>
      <c r="C6" s="391"/>
      <c r="D6" s="391"/>
      <c r="E6" s="391"/>
      <c r="F6" s="391"/>
      <c r="G6" s="391"/>
    </row>
    <row r="7" spans="2:11" s="1" customFormat="1" ht="18" customHeight="1">
      <c r="B7" s="385" t="s">
        <v>471</v>
      </c>
      <c r="C7" s="380" t="s">
        <v>553</v>
      </c>
      <c r="D7" s="385"/>
      <c r="E7" s="385"/>
      <c r="F7" s="385"/>
      <c r="G7" s="385"/>
      <c r="H7" s="380"/>
      <c r="I7" s="380"/>
      <c r="J7" s="380"/>
      <c r="K7" s="380"/>
    </row>
    <row r="8" spans="2:11" s="1" customFormat="1" ht="18" customHeight="1">
      <c r="B8" s="386" t="s">
        <v>514</v>
      </c>
      <c r="C8" s="392" t="s">
        <v>502</v>
      </c>
      <c r="D8" s="385"/>
      <c r="E8" s="385"/>
      <c r="F8" s="385"/>
      <c r="G8" s="385"/>
      <c r="H8" s="380"/>
      <c r="I8" s="380"/>
      <c r="J8" s="380"/>
      <c r="K8" s="380"/>
    </row>
    <row r="9" spans="2:11" s="1" customFormat="1" ht="18" customHeight="1">
      <c r="B9" s="386" t="s">
        <v>514</v>
      </c>
      <c r="C9" s="392" t="s">
        <v>555</v>
      </c>
      <c r="D9" s="385"/>
      <c r="E9" s="385"/>
      <c r="F9" s="385"/>
      <c r="G9" s="385"/>
      <c r="H9" s="380"/>
      <c r="I9" s="380"/>
      <c r="J9" s="380"/>
      <c r="K9" s="380"/>
    </row>
    <row r="10" spans="2:11" s="1" customFormat="1" ht="18" customHeight="1">
      <c r="B10" s="386" t="s">
        <v>514</v>
      </c>
      <c r="C10" s="392" t="s">
        <v>660</v>
      </c>
      <c r="D10" s="385"/>
      <c r="E10" s="385"/>
      <c r="F10" s="385"/>
      <c r="G10" s="385"/>
      <c r="H10" s="380"/>
      <c r="I10" s="380"/>
      <c r="J10" s="380"/>
      <c r="K10" s="380"/>
    </row>
    <row r="11" spans="2:11" s="1" customFormat="1" ht="18" customHeight="1">
      <c r="B11" s="385" t="s">
        <v>530</v>
      </c>
      <c r="C11" s="380" t="s">
        <v>106</v>
      </c>
      <c r="D11" s="385"/>
      <c r="E11" s="385"/>
      <c r="F11" s="385"/>
      <c r="G11" s="385"/>
      <c r="H11" s="380"/>
      <c r="I11" s="380"/>
      <c r="J11" s="380"/>
      <c r="K11" s="380"/>
    </row>
    <row r="12" spans="2:11" s="1" customFormat="1" ht="18" customHeight="1">
      <c r="B12" s="385" t="s">
        <v>218</v>
      </c>
      <c r="C12" s="380" t="s">
        <v>175</v>
      </c>
      <c r="D12" s="385"/>
      <c r="E12" s="385"/>
      <c r="F12" s="385"/>
      <c r="G12" s="385"/>
      <c r="H12" s="380"/>
      <c r="I12" s="380"/>
      <c r="J12" s="380"/>
      <c r="K12" s="380"/>
    </row>
    <row r="13" spans="2:11" s="1" customFormat="1" ht="18" customHeight="1">
      <c r="B13" s="385" t="s">
        <v>131</v>
      </c>
      <c r="C13" s="380" t="s">
        <v>554</v>
      </c>
      <c r="D13" s="385"/>
      <c r="E13" s="385"/>
      <c r="F13" s="385"/>
      <c r="G13" s="385"/>
      <c r="H13" s="380"/>
      <c r="I13" s="380"/>
      <c r="J13" s="380"/>
      <c r="K13" s="380"/>
    </row>
    <row r="14" spans="2:11" s="1" customFormat="1" ht="28" customHeight="1">
      <c r="B14" s="385" t="s">
        <v>542</v>
      </c>
      <c r="C14" s="393" t="s">
        <v>68</v>
      </c>
      <c r="D14" s="393"/>
      <c r="E14" s="393"/>
      <c r="F14" s="393"/>
      <c r="G14" s="393"/>
      <c r="H14" s="393"/>
      <c r="I14" s="393"/>
      <c r="J14" s="393"/>
      <c r="K14" s="393"/>
    </row>
    <row r="15" spans="2:11" s="380" customFormat="1" ht="28" customHeight="1">
      <c r="B15" s="385" t="s">
        <v>526</v>
      </c>
      <c r="C15" s="393" t="s">
        <v>568</v>
      </c>
      <c r="D15" s="393"/>
      <c r="E15" s="393"/>
      <c r="F15" s="393"/>
      <c r="G15" s="393"/>
      <c r="H15" s="393"/>
      <c r="I15" s="393"/>
      <c r="J15" s="393"/>
      <c r="K15" s="393"/>
    </row>
    <row r="16" spans="2:11" ht="8.4" customHeight="1">
      <c r="C16" s="394"/>
      <c r="D16" s="394"/>
      <c r="E16" s="394"/>
      <c r="F16" s="394"/>
      <c r="G16" s="394"/>
      <c r="H16" s="394"/>
      <c r="I16" s="415"/>
      <c r="J16" s="394"/>
      <c r="K16" s="426"/>
    </row>
    <row r="17" spans="2:11" ht="24" customHeight="1">
      <c r="B17" s="387" t="s">
        <v>529</v>
      </c>
      <c r="C17" s="395" t="s">
        <v>42</v>
      </c>
      <c r="D17" s="401" t="s">
        <v>82</v>
      </c>
      <c r="E17" s="401"/>
      <c r="F17" s="406" t="s">
        <v>532</v>
      </c>
      <c r="G17" s="406"/>
      <c r="H17" s="89" t="s">
        <v>163</v>
      </c>
      <c r="I17" s="89" t="s">
        <v>147</v>
      </c>
      <c r="J17" s="420" t="s">
        <v>176</v>
      </c>
      <c r="K17" s="427" t="s">
        <v>167</v>
      </c>
    </row>
    <row r="18" spans="2:11" ht="27" customHeight="1">
      <c r="B18" s="388">
        <v>1</v>
      </c>
      <c r="C18" s="396"/>
      <c r="D18" s="402"/>
      <c r="E18" s="404"/>
      <c r="F18" s="124"/>
      <c r="G18" s="408"/>
      <c r="H18" s="410"/>
      <c r="I18" s="416"/>
      <c r="J18" s="421"/>
      <c r="K18" s="428"/>
    </row>
    <row r="19" spans="2:11" ht="27" customHeight="1">
      <c r="B19" s="388">
        <v>2</v>
      </c>
      <c r="C19" s="397"/>
      <c r="D19" s="402"/>
      <c r="E19" s="404"/>
      <c r="F19" s="407"/>
      <c r="G19" s="408"/>
      <c r="H19" s="410"/>
      <c r="I19" s="416"/>
      <c r="J19" s="421"/>
      <c r="K19" s="338"/>
    </row>
    <row r="20" spans="2:11" ht="27" customHeight="1">
      <c r="B20" s="388">
        <v>3</v>
      </c>
      <c r="C20" s="397"/>
      <c r="D20" s="402"/>
      <c r="E20" s="404"/>
      <c r="F20" s="407"/>
      <c r="G20" s="408"/>
      <c r="H20" s="410"/>
      <c r="I20" s="416"/>
      <c r="J20" s="421"/>
      <c r="K20" s="338"/>
    </row>
    <row r="21" spans="2:11" ht="27" customHeight="1">
      <c r="B21" s="388">
        <v>4</v>
      </c>
      <c r="C21" s="397"/>
      <c r="D21" s="402"/>
      <c r="E21" s="404"/>
      <c r="F21" s="407"/>
      <c r="G21" s="408"/>
      <c r="H21" s="410"/>
      <c r="I21" s="416"/>
      <c r="J21" s="421"/>
      <c r="K21" s="338"/>
    </row>
    <row r="22" spans="2:11" ht="27" customHeight="1">
      <c r="B22" s="388">
        <v>5</v>
      </c>
      <c r="C22" s="397"/>
      <c r="D22" s="402"/>
      <c r="E22" s="404"/>
      <c r="F22" s="407"/>
      <c r="G22" s="408"/>
      <c r="H22" s="410"/>
      <c r="I22" s="416"/>
      <c r="J22" s="421"/>
      <c r="K22" s="338"/>
    </row>
    <row r="23" spans="2:11" ht="27" customHeight="1">
      <c r="B23" s="388">
        <v>6</v>
      </c>
      <c r="C23" s="397"/>
      <c r="D23" s="402"/>
      <c r="E23" s="404"/>
      <c r="F23" s="407"/>
      <c r="G23" s="408"/>
      <c r="H23" s="410"/>
      <c r="I23" s="416"/>
      <c r="J23" s="421"/>
      <c r="K23" s="338"/>
    </row>
    <row r="24" spans="2:11" ht="27" customHeight="1">
      <c r="B24" s="388">
        <v>7</v>
      </c>
      <c r="C24" s="397"/>
      <c r="D24" s="402"/>
      <c r="E24" s="404"/>
      <c r="F24" s="407"/>
      <c r="G24" s="408"/>
      <c r="H24" s="410"/>
      <c r="I24" s="416"/>
      <c r="J24" s="421"/>
      <c r="K24" s="338"/>
    </row>
    <row r="25" spans="2:11" ht="27" customHeight="1">
      <c r="B25" s="388">
        <v>8</v>
      </c>
      <c r="C25" s="397"/>
      <c r="D25" s="402"/>
      <c r="E25" s="404"/>
      <c r="F25" s="407"/>
      <c r="G25" s="408"/>
      <c r="H25" s="410"/>
      <c r="I25" s="416"/>
      <c r="J25" s="421"/>
      <c r="K25" s="338"/>
    </row>
    <row r="26" spans="2:11" ht="27" customHeight="1">
      <c r="B26" s="388">
        <v>9</v>
      </c>
      <c r="C26" s="397"/>
      <c r="D26" s="402"/>
      <c r="E26" s="404"/>
      <c r="F26" s="407"/>
      <c r="G26" s="408"/>
      <c r="H26" s="410"/>
      <c r="I26" s="416"/>
      <c r="J26" s="421"/>
      <c r="K26" s="338"/>
    </row>
    <row r="27" spans="2:11" ht="27" customHeight="1">
      <c r="B27" s="388">
        <v>10</v>
      </c>
      <c r="C27" s="397"/>
      <c r="D27" s="402"/>
      <c r="E27" s="404"/>
      <c r="F27" s="407"/>
      <c r="G27" s="408"/>
      <c r="H27" s="410"/>
      <c r="I27" s="416"/>
      <c r="J27" s="421"/>
      <c r="K27" s="338"/>
    </row>
    <row r="28" spans="2:11" ht="27" customHeight="1">
      <c r="B28" s="388">
        <v>11</v>
      </c>
      <c r="C28" s="397"/>
      <c r="D28" s="402"/>
      <c r="E28" s="404"/>
      <c r="F28" s="407"/>
      <c r="G28" s="408"/>
      <c r="H28" s="410"/>
      <c r="I28" s="416"/>
      <c r="J28" s="421"/>
      <c r="K28" s="338"/>
    </row>
    <row r="29" spans="2:11" ht="27" customHeight="1">
      <c r="B29" s="388">
        <v>12</v>
      </c>
      <c r="C29" s="397"/>
      <c r="D29" s="402"/>
      <c r="E29" s="404"/>
      <c r="F29" s="407"/>
      <c r="G29" s="408"/>
      <c r="H29" s="410"/>
      <c r="I29" s="416"/>
      <c r="J29" s="421"/>
      <c r="K29" s="338"/>
    </row>
    <row r="30" spans="2:11" ht="27" customHeight="1">
      <c r="B30" s="388">
        <v>13</v>
      </c>
      <c r="C30" s="397"/>
      <c r="D30" s="402"/>
      <c r="E30" s="404"/>
      <c r="F30" s="407"/>
      <c r="G30" s="408"/>
      <c r="H30" s="410"/>
      <c r="I30" s="416"/>
      <c r="J30" s="421"/>
      <c r="K30" s="338"/>
    </row>
    <row r="31" spans="2:11" ht="27" customHeight="1">
      <c r="B31" s="388">
        <v>14</v>
      </c>
      <c r="C31" s="397"/>
      <c r="D31" s="402"/>
      <c r="E31" s="404"/>
      <c r="F31" s="407"/>
      <c r="G31" s="408"/>
      <c r="H31" s="410"/>
      <c r="I31" s="416"/>
      <c r="J31" s="421"/>
      <c r="K31" s="338"/>
    </row>
    <row r="32" spans="2:11" ht="27" customHeight="1">
      <c r="B32" s="388">
        <v>15</v>
      </c>
      <c r="C32" s="397"/>
      <c r="D32" s="402"/>
      <c r="E32" s="404"/>
      <c r="F32" s="407"/>
      <c r="G32" s="408"/>
      <c r="H32" s="410"/>
      <c r="I32" s="416"/>
      <c r="J32" s="421"/>
      <c r="K32" s="338"/>
    </row>
    <row r="33" spans="2:11" ht="27" customHeight="1">
      <c r="B33" s="388">
        <v>16</v>
      </c>
      <c r="C33" s="397"/>
      <c r="D33" s="402"/>
      <c r="E33" s="404"/>
      <c r="F33" s="407"/>
      <c r="G33" s="408"/>
      <c r="H33" s="410"/>
      <c r="I33" s="416"/>
      <c r="J33" s="421"/>
      <c r="K33" s="338"/>
    </row>
    <row r="34" spans="2:11" ht="27" customHeight="1">
      <c r="B34" s="388">
        <v>17</v>
      </c>
      <c r="C34" s="397"/>
      <c r="D34" s="402"/>
      <c r="E34" s="404"/>
      <c r="F34" s="407"/>
      <c r="G34" s="408"/>
      <c r="H34" s="410"/>
      <c r="I34" s="416"/>
      <c r="J34" s="421"/>
      <c r="K34" s="338"/>
    </row>
    <row r="35" spans="2:11" ht="27" customHeight="1">
      <c r="B35" s="388">
        <v>18</v>
      </c>
      <c r="C35" s="397"/>
      <c r="D35" s="402"/>
      <c r="E35" s="404"/>
      <c r="F35" s="407"/>
      <c r="G35" s="408"/>
      <c r="H35" s="410"/>
      <c r="I35" s="416"/>
      <c r="J35" s="421"/>
      <c r="K35" s="338"/>
    </row>
    <row r="36" spans="2:11" ht="27" customHeight="1">
      <c r="B36" s="388">
        <v>19</v>
      </c>
      <c r="C36" s="397"/>
      <c r="D36" s="402"/>
      <c r="E36" s="404"/>
      <c r="F36" s="407"/>
      <c r="G36" s="408"/>
      <c r="H36" s="410"/>
      <c r="I36" s="416"/>
      <c r="J36" s="421"/>
      <c r="K36" s="338"/>
    </row>
    <row r="37" spans="2:11" ht="27" customHeight="1">
      <c r="B37" s="389">
        <v>20</v>
      </c>
      <c r="C37" s="398"/>
      <c r="D37" s="403"/>
      <c r="E37" s="405"/>
      <c r="F37" s="140"/>
      <c r="G37" s="408"/>
      <c r="H37" s="410"/>
      <c r="I37" s="416"/>
      <c r="J37" s="422"/>
      <c r="K37" s="429"/>
    </row>
    <row r="38" spans="2:11" ht="8.25" customHeight="1">
      <c r="C38" s="399"/>
      <c r="D38" s="399"/>
      <c r="E38" s="399"/>
      <c r="F38" s="399"/>
      <c r="G38" s="399"/>
      <c r="H38" s="399"/>
      <c r="I38" s="399"/>
      <c r="J38" s="399"/>
      <c r="K38" s="399"/>
    </row>
    <row r="39" spans="2:11">
      <c r="C39" s="400" t="s">
        <v>169</v>
      </c>
      <c r="D39" s="400"/>
      <c r="E39" s="400"/>
      <c r="F39" s="400"/>
      <c r="G39" s="400"/>
      <c r="H39" s="400"/>
      <c r="I39" s="400"/>
      <c r="J39" s="400"/>
      <c r="K39" s="400"/>
    </row>
  </sheetData>
  <sheetProtection password="F279" sheet="1" objects="1" scenarios="1"/>
  <mergeCells count="28">
    <mergeCell ref="I2:J2"/>
    <mergeCell ref="I3:J3"/>
    <mergeCell ref="I4:K4"/>
    <mergeCell ref="C14:K14"/>
    <mergeCell ref="C15:K15"/>
    <mergeCell ref="D17:E17"/>
    <mergeCell ref="F17:G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C39:K39"/>
  </mergeCells>
  <phoneticPr fontId="5"/>
  <dataValidations count="10">
    <dataValidation imeMode="off" allowBlank="1" showDropDown="0" showInputMessage="1" showErrorMessage="1" prompt="和暦" sqref="G18:G37"/>
    <dataValidation imeMode="halfAlpha" allowBlank="1" showDropDown="0" showInputMessage="1" showErrorMessage="1" prompt="千円単位_x000a_※JVの場合は受注分のみ" sqref="J18:J37"/>
    <dataValidation imeMode="on" allowBlank="1" showDropDown="0" showInputMessage="1" showErrorMessage="1" prompt="下請であっても元の発注元である官公庁を記載すること" sqref="I18:I37"/>
    <dataValidation type="list" allowBlank="1" showDropDown="0" showInputMessage="1" showErrorMessage="1" sqref="K18:K37">
      <formula1>"元請,下請"</formula1>
    </dataValidation>
    <dataValidation imeMode="on" allowBlank="1" showDropDown="0" showInputMessage="1" showErrorMessage="1" prompt="セル内での改行処理（alt + enter）は禁止" sqref="H18:H37"/>
    <dataValidation allowBlank="1" showDropDown="0" showInputMessage="1" showErrorMessage="1" prompt="入力不要" sqref="I3 K3"/>
    <dataValidation allowBlank="1" showDropDown="0" showInputMessage="1" showErrorMessage="1" prompt="入力不要（自動入力）" sqref="I4:K4"/>
    <dataValidation imeMode="off" allowBlank="1" showDropDown="0" showInputMessage="1" showErrorMessage="1" prompt="業者カードに記載した大分類コード（４桁）" sqref="C18:C37"/>
    <dataValidation imeMode="off" allowBlank="1" showDropDown="0" showInputMessage="1" showErrorMessage="1" prompt="業者カードで選択した小分類コード（２桁）" sqref="D18:E37"/>
    <dataValidation type="list" allowBlank="1" showDropDown="0" showInputMessage="1" showErrorMessage="1" prompt="元号" sqref="F18:F37">
      <formula1>"R,H"</formula1>
    </dataValidation>
  </dataValidations>
  <pageMargins left="0.19685039370078738" right="0.19685039370078738" top="0.39370078740157477" bottom="0.19685039370078738" header="0.19685039370078738" footer="0.19685039370078738"/>
  <pageSetup paperSize="9" scale="99" fitToWidth="1" fitToHeight="1" orientation="portrait" usePrinterDefaults="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A1:IV28"/>
  <sheetViews>
    <sheetView workbookViewId="0">
      <selection activeCell="D5" sqref="D5:K5"/>
    </sheetView>
  </sheetViews>
  <sheetFormatPr defaultRowHeight="13.2"/>
  <cols>
    <col min="1" max="1" width="15.625" style="430" customWidth="1"/>
    <col min="2" max="2" width="14.125" style="430" customWidth="1"/>
    <col min="3" max="3" width="15.33203125" style="430" customWidth="1"/>
    <col min="4" max="10" width="4.875" style="430" customWidth="1"/>
    <col min="11" max="11" width="9.125" style="430" customWidth="1"/>
    <col min="12" max="12" width="36.21875" style="430" customWidth="1"/>
    <col min="13" max="256" width="9" style="430" bestFit="1" customWidth="1"/>
    <col min="257" max="16384" width="8.88671875" style="2" customWidth="1"/>
  </cols>
  <sheetData>
    <row r="1" spans="1:17" ht="20.25" customHeight="1">
      <c r="A1" s="433" t="s">
        <v>145</v>
      </c>
      <c r="B1" s="440" t="str">
        <f>IF('様式6（業者カード）'!BD5=0,"",'様式6（業者カード）'!BD5)</f>
        <v/>
      </c>
      <c r="C1" s="433" t="s">
        <v>197</v>
      </c>
      <c r="D1" s="444" t="str">
        <f>'様式6（業者カード）'!BH2</f>
        <v/>
      </c>
      <c r="E1" s="444"/>
      <c r="F1" s="444"/>
      <c r="G1" s="444"/>
      <c r="K1" s="461" t="s">
        <v>573</v>
      </c>
    </row>
    <row r="2" spans="1:17" ht="20.25" customHeight="1"/>
    <row r="3" spans="1:17" ht="24.75" customHeight="1">
      <c r="A3" s="434" t="s">
        <v>182</v>
      </c>
      <c r="B3" s="434"/>
      <c r="C3" s="434"/>
      <c r="D3" s="434"/>
      <c r="E3" s="434"/>
      <c r="F3" s="434"/>
      <c r="G3" s="434"/>
      <c r="H3" s="434"/>
      <c r="I3" s="434"/>
      <c r="J3" s="434"/>
      <c r="K3" s="434"/>
      <c r="P3" s="432"/>
      <c r="Q3" s="432"/>
    </row>
    <row r="4" spans="1:17">
      <c r="P4" s="432"/>
      <c r="Q4" s="432"/>
    </row>
    <row r="5" spans="1:17" ht="22.5" customHeight="1">
      <c r="C5" s="442" t="s">
        <v>190</v>
      </c>
      <c r="D5" s="445"/>
      <c r="E5" s="445"/>
      <c r="F5" s="445"/>
      <c r="G5" s="445"/>
      <c r="H5" s="445"/>
      <c r="I5" s="445"/>
      <c r="J5" s="445"/>
      <c r="K5" s="445"/>
      <c r="L5" s="467"/>
      <c r="P5" s="432"/>
      <c r="Q5" s="432"/>
    </row>
    <row r="6" spans="1:17" ht="22.5" customHeight="1">
      <c r="C6" s="442" t="s">
        <v>1</v>
      </c>
      <c r="D6" s="445"/>
      <c r="E6" s="445"/>
      <c r="F6" s="445"/>
      <c r="G6" s="445"/>
      <c r="H6" s="445"/>
      <c r="I6" s="445"/>
      <c r="J6" s="445"/>
      <c r="K6" s="445"/>
      <c r="L6" s="468"/>
      <c r="P6" s="432"/>
      <c r="Q6" s="432"/>
    </row>
    <row r="7" spans="1:17" ht="22.5" customHeight="1">
      <c r="C7" s="442" t="s">
        <v>69</v>
      </c>
      <c r="D7" s="445"/>
      <c r="E7" s="445"/>
      <c r="F7" s="445"/>
      <c r="G7" s="445"/>
      <c r="H7" s="445"/>
      <c r="I7" s="445"/>
      <c r="J7" s="445"/>
      <c r="K7" s="445"/>
      <c r="P7" s="432"/>
      <c r="Q7" s="432"/>
    </row>
    <row r="8" spans="1:17" ht="13.95">
      <c r="P8" s="432"/>
      <c r="Q8" s="432"/>
    </row>
    <row r="9" spans="1:17" ht="34.5" customHeight="1">
      <c r="C9" s="443" t="s">
        <v>14</v>
      </c>
      <c r="D9" s="446"/>
      <c r="E9" s="446" t="s">
        <v>3</v>
      </c>
      <c r="F9" s="446"/>
      <c r="G9" s="446" t="s">
        <v>20</v>
      </c>
      <c r="H9" s="446"/>
      <c r="I9" s="446" t="s">
        <v>195</v>
      </c>
      <c r="J9" s="446"/>
      <c r="K9" s="462"/>
    </row>
    <row r="10" spans="1:17" s="431" customFormat="1" ht="28.5" customHeight="1">
      <c r="A10" s="435" t="s">
        <v>183</v>
      </c>
      <c r="B10" s="435" t="s">
        <v>47</v>
      </c>
      <c r="C10" s="435" t="s">
        <v>193</v>
      </c>
      <c r="D10" s="447" t="s">
        <v>194</v>
      </c>
      <c r="E10" s="451"/>
      <c r="F10" s="451"/>
      <c r="G10" s="451"/>
      <c r="H10" s="451"/>
      <c r="I10" s="451"/>
      <c r="J10" s="457"/>
      <c r="K10" s="463" t="s">
        <v>186</v>
      </c>
      <c r="L10" s="469"/>
    </row>
    <row r="11" spans="1:17" s="432" customFormat="1" ht="28.5" customHeight="1">
      <c r="A11" s="436"/>
      <c r="B11" s="441"/>
      <c r="C11" s="441"/>
      <c r="D11" s="448"/>
      <c r="E11" s="452"/>
      <c r="F11" s="455" t="s">
        <v>3</v>
      </c>
      <c r="G11" s="455"/>
      <c r="H11" s="455" t="s">
        <v>20</v>
      </c>
      <c r="I11" s="455"/>
      <c r="J11" s="458" t="s">
        <v>21</v>
      </c>
      <c r="K11" s="464"/>
      <c r="L11" s="470" t="str">
        <f>IF(RIGHT(DBCS(TRIM(C11)),5)=RIGHT(DBCS(TRIM(D7)),5),"","←上記と同じ代表者を入力してください。")</f>
        <v/>
      </c>
    </row>
    <row r="12" spans="1:17" s="432" customFormat="1" ht="28.5" customHeight="1">
      <c r="A12" s="437"/>
      <c r="B12" s="437"/>
      <c r="C12" s="437"/>
      <c r="D12" s="449"/>
      <c r="E12" s="453"/>
      <c r="F12" s="445" t="s">
        <v>3</v>
      </c>
      <c r="G12" s="445"/>
      <c r="H12" s="445" t="s">
        <v>20</v>
      </c>
      <c r="I12" s="445"/>
      <c r="J12" s="459" t="s">
        <v>21</v>
      </c>
      <c r="K12" s="465"/>
      <c r="L12" s="470" t="str">
        <f t="shared" ref="L12:L26" si="0">IF(COUNTIF(A12,"*監査*")&gt;0,"←監査役は入力不要です。","")</f>
        <v/>
      </c>
    </row>
    <row r="13" spans="1:17" s="432" customFormat="1" ht="28.5" customHeight="1">
      <c r="A13" s="438"/>
      <c r="B13" s="438"/>
      <c r="C13" s="438"/>
      <c r="D13" s="450"/>
      <c r="E13" s="454"/>
      <c r="F13" s="456" t="s">
        <v>3</v>
      </c>
      <c r="G13" s="456"/>
      <c r="H13" s="456" t="s">
        <v>20</v>
      </c>
      <c r="I13" s="456"/>
      <c r="J13" s="460" t="s">
        <v>21</v>
      </c>
      <c r="K13" s="466"/>
      <c r="L13" s="470" t="str">
        <f t="shared" si="0"/>
        <v/>
      </c>
    </row>
    <row r="14" spans="1:17" s="432" customFormat="1" ht="28.5" customHeight="1">
      <c r="A14" s="438"/>
      <c r="B14" s="438"/>
      <c r="C14" s="438"/>
      <c r="D14" s="450"/>
      <c r="E14" s="454"/>
      <c r="F14" s="456" t="s">
        <v>3</v>
      </c>
      <c r="G14" s="456"/>
      <c r="H14" s="456" t="s">
        <v>20</v>
      </c>
      <c r="I14" s="456"/>
      <c r="J14" s="460" t="s">
        <v>21</v>
      </c>
      <c r="K14" s="466"/>
      <c r="L14" s="470" t="str">
        <f t="shared" si="0"/>
        <v/>
      </c>
    </row>
    <row r="15" spans="1:17" s="432" customFormat="1" ht="28.5" customHeight="1">
      <c r="A15" s="438"/>
      <c r="B15" s="438"/>
      <c r="C15" s="438"/>
      <c r="D15" s="450"/>
      <c r="E15" s="454"/>
      <c r="F15" s="456" t="s">
        <v>3</v>
      </c>
      <c r="G15" s="456"/>
      <c r="H15" s="456" t="s">
        <v>20</v>
      </c>
      <c r="I15" s="456"/>
      <c r="J15" s="460" t="s">
        <v>21</v>
      </c>
      <c r="K15" s="466"/>
      <c r="L15" s="470" t="str">
        <f t="shared" si="0"/>
        <v/>
      </c>
    </row>
    <row r="16" spans="1:17" s="432" customFormat="1" ht="28.5" customHeight="1">
      <c r="A16" s="438"/>
      <c r="B16" s="438"/>
      <c r="C16" s="438"/>
      <c r="D16" s="450"/>
      <c r="E16" s="454"/>
      <c r="F16" s="456" t="s">
        <v>3</v>
      </c>
      <c r="G16" s="456"/>
      <c r="H16" s="456" t="s">
        <v>20</v>
      </c>
      <c r="I16" s="456"/>
      <c r="J16" s="460" t="s">
        <v>21</v>
      </c>
      <c r="K16" s="466"/>
      <c r="L16" s="470" t="str">
        <f t="shared" si="0"/>
        <v/>
      </c>
    </row>
    <row r="17" spans="1:12" s="432" customFormat="1" ht="28.5" customHeight="1">
      <c r="A17" s="438"/>
      <c r="B17" s="438"/>
      <c r="C17" s="438"/>
      <c r="D17" s="450"/>
      <c r="E17" s="454"/>
      <c r="F17" s="456" t="s">
        <v>3</v>
      </c>
      <c r="G17" s="456"/>
      <c r="H17" s="456" t="s">
        <v>20</v>
      </c>
      <c r="I17" s="456"/>
      <c r="J17" s="460" t="s">
        <v>21</v>
      </c>
      <c r="K17" s="466"/>
      <c r="L17" s="470" t="str">
        <f t="shared" si="0"/>
        <v/>
      </c>
    </row>
    <row r="18" spans="1:12" s="432" customFormat="1" ht="28.5" customHeight="1">
      <c r="A18" s="438"/>
      <c r="B18" s="438"/>
      <c r="C18" s="438"/>
      <c r="D18" s="450"/>
      <c r="E18" s="454"/>
      <c r="F18" s="456" t="s">
        <v>3</v>
      </c>
      <c r="G18" s="456"/>
      <c r="H18" s="456" t="s">
        <v>20</v>
      </c>
      <c r="I18" s="456"/>
      <c r="J18" s="460" t="s">
        <v>21</v>
      </c>
      <c r="K18" s="466"/>
      <c r="L18" s="470" t="str">
        <f t="shared" si="0"/>
        <v/>
      </c>
    </row>
    <row r="19" spans="1:12" s="432" customFormat="1" ht="28.5" customHeight="1">
      <c r="A19" s="438"/>
      <c r="B19" s="438"/>
      <c r="C19" s="438"/>
      <c r="D19" s="450"/>
      <c r="E19" s="454"/>
      <c r="F19" s="456" t="s">
        <v>3</v>
      </c>
      <c r="G19" s="456"/>
      <c r="H19" s="456" t="s">
        <v>20</v>
      </c>
      <c r="I19" s="456"/>
      <c r="J19" s="460" t="s">
        <v>21</v>
      </c>
      <c r="K19" s="466"/>
      <c r="L19" s="470" t="str">
        <f t="shared" si="0"/>
        <v/>
      </c>
    </row>
    <row r="20" spans="1:12" s="432" customFormat="1" ht="28.5" customHeight="1">
      <c r="A20" s="438"/>
      <c r="B20" s="438"/>
      <c r="C20" s="438"/>
      <c r="D20" s="450"/>
      <c r="E20" s="454"/>
      <c r="F20" s="456" t="s">
        <v>3</v>
      </c>
      <c r="G20" s="456"/>
      <c r="H20" s="456" t="s">
        <v>20</v>
      </c>
      <c r="I20" s="456"/>
      <c r="J20" s="460" t="s">
        <v>21</v>
      </c>
      <c r="K20" s="466"/>
      <c r="L20" s="470" t="str">
        <f t="shared" si="0"/>
        <v/>
      </c>
    </row>
    <row r="21" spans="1:12" s="432" customFormat="1" ht="28.5" customHeight="1">
      <c r="A21" s="438"/>
      <c r="B21" s="438"/>
      <c r="C21" s="438"/>
      <c r="D21" s="450"/>
      <c r="E21" s="454"/>
      <c r="F21" s="456" t="s">
        <v>3</v>
      </c>
      <c r="G21" s="456"/>
      <c r="H21" s="456" t="s">
        <v>20</v>
      </c>
      <c r="I21" s="456"/>
      <c r="J21" s="460" t="s">
        <v>21</v>
      </c>
      <c r="K21" s="466"/>
      <c r="L21" s="470" t="str">
        <f t="shared" si="0"/>
        <v/>
      </c>
    </row>
    <row r="22" spans="1:12" s="432" customFormat="1" ht="28.5" customHeight="1">
      <c r="A22" s="438"/>
      <c r="B22" s="438"/>
      <c r="C22" s="438"/>
      <c r="D22" s="450"/>
      <c r="E22" s="454"/>
      <c r="F22" s="456" t="s">
        <v>3</v>
      </c>
      <c r="G22" s="456"/>
      <c r="H22" s="456" t="s">
        <v>20</v>
      </c>
      <c r="I22" s="456"/>
      <c r="J22" s="460" t="s">
        <v>21</v>
      </c>
      <c r="K22" s="466"/>
      <c r="L22" s="470" t="str">
        <f t="shared" si="0"/>
        <v/>
      </c>
    </row>
    <row r="23" spans="1:12" s="432" customFormat="1" ht="28.5" customHeight="1">
      <c r="A23" s="438"/>
      <c r="B23" s="438"/>
      <c r="C23" s="438"/>
      <c r="D23" s="450"/>
      <c r="E23" s="454"/>
      <c r="F23" s="456" t="s">
        <v>3</v>
      </c>
      <c r="G23" s="456"/>
      <c r="H23" s="456" t="s">
        <v>20</v>
      </c>
      <c r="I23" s="456"/>
      <c r="J23" s="460" t="s">
        <v>21</v>
      </c>
      <c r="K23" s="466"/>
      <c r="L23" s="470" t="str">
        <f t="shared" si="0"/>
        <v/>
      </c>
    </row>
    <row r="24" spans="1:12" s="432" customFormat="1" ht="28.5" customHeight="1">
      <c r="A24" s="438"/>
      <c r="B24" s="438"/>
      <c r="C24" s="438"/>
      <c r="D24" s="450"/>
      <c r="E24" s="454"/>
      <c r="F24" s="456" t="s">
        <v>3</v>
      </c>
      <c r="G24" s="456"/>
      <c r="H24" s="456" t="s">
        <v>20</v>
      </c>
      <c r="I24" s="456"/>
      <c r="J24" s="460" t="s">
        <v>21</v>
      </c>
      <c r="K24" s="466"/>
      <c r="L24" s="470" t="str">
        <f t="shared" si="0"/>
        <v/>
      </c>
    </row>
    <row r="25" spans="1:12" s="432" customFormat="1" ht="28.5" customHeight="1">
      <c r="A25" s="438"/>
      <c r="B25" s="438"/>
      <c r="C25" s="438"/>
      <c r="D25" s="450"/>
      <c r="E25" s="454"/>
      <c r="F25" s="456" t="s">
        <v>3</v>
      </c>
      <c r="G25" s="456"/>
      <c r="H25" s="456" t="s">
        <v>20</v>
      </c>
      <c r="I25" s="456"/>
      <c r="J25" s="460" t="s">
        <v>21</v>
      </c>
      <c r="K25" s="466"/>
      <c r="L25" s="470" t="str">
        <f t="shared" si="0"/>
        <v/>
      </c>
    </row>
    <row r="26" spans="1:12" s="432" customFormat="1" ht="28.5" customHeight="1">
      <c r="A26" s="438"/>
      <c r="B26" s="438"/>
      <c r="C26" s="438"/>
      <c r="D26" s="450"/>
      <c r="E26" s="454"/>
      <c r="F26" s="456" t="s">
        <v>3</v>
      </c>
      <c r="G26" s="456"/>
      <c r="H26" s="456" t="s">
        <v>20</v>
      </c>
      <c r="I26" s="456"/>
      <c r="J26" s="460" t="s">
        <v>21</v>
      </c>
      <c r="K26" s="466"/>
      <c r="L26" s="470" t="str">
        <f t="shared" si="0"/>
        <v/>
      </c>
    </row>
    <row r="28" spans="1:12" ht="20" customHeight="1">
      <c r="A28" s="439"/>
    </row>
  </sheetData>
  <sheetProtection password="F279" sheet="1" objects="1" scenarios="1"/>
  <mergeCells count="6">
    <mergeCell ref="D1:G1"/>
    <mergeCell ref="A3:K3"/>
    <mergeCell ref="D5:K5"/>
    <mergeCell ref="D6:K6"/>
    <mergeCell ref="D7:K7"/>
    <mergeCell ref="D10:J10"/>
  </mergeCells>
  <phoneticPr fontId="5"/>
  <dataValidations count="12">
    <dataValidation allowBlank="1" showDropDown="0" showInputMessage="1" showErrorMessage="1" prompt="入力不要" sqref="B1"/>
    <dataValidation allowBlank="1" showDropDown="0" showInputMessage="1" showErrorMessage="1" prompt="自動入力" sqref="D1:G1"/>
    <dataValidation imeMode="off" allowBlank="1" showDropDown="0" showInputMessage="1" showErrorMessage="1" sqref="G9 E9 E11:I26"/>
    <dataValidation imeMode="on" allowBlank="1" showDropDown="0" showInputMessage="1" showErrorMessage="1" sqref="A12:A26 D5:K7"/>
    <dataValidation imeMode="halfKatakana" allowBlank="1" showDropDown="0" showInputMessage="1" showErrorMessage="1" prompt="半角カナで入力。姓と名の間は空白。" sqref="B12:B26"/>
    <dataValidation imeMode="on" allowBlank="1" showDropDown="0" showInputMessage="1" showErrorMessage="1" prompt="姓と名の間は空白。_x000a_外国人などカタカナ名は全角カナで入力してください。" sqref="C12:C26"/>
    <dataValidation imeMode="off" allowBlank="1" showDropDown="0" showInputMessage="1" showErrorMessage="1" prompt="作成日" sqref="D9 H9 F9"/>
    <dataValidation type="list" allowBlank="1" showDropDown="0" showInputMessage="1" showErrorMessage="1" prompt="男性：M_x000a_女性：F" sqref="K11:K26">
      <formula1>"Ｍ,Ｆ"</formula1>
    </dataValidation>
    <dataValidation type="list" allowBlank="1" showDropDown="0" showInputMessage="1" showErrorMessage="1" prompt="大正：T_x000a_昭和：S_x000a_平成：H" sqref="D11:D26">
      <formula1>"Ｔ,Ｓ,Ｈ"</formula1>
    </dataValidation>
    <dataValidation imeMode="on" allowBlank="1" showDropDown="0" showInputMessage="1" showErrorMessage="1" prompt="上記に記載した代表者_x000a_姓と名の間は空白。_x000a_外国人などカタカナ名は全角カナで入力してください。" sqref="C11"/>
    <dataValidation imeMode="on" allowBlank="1" showDropDown="0" showInputMessage="1" showErrorMessage="1" prompt="上記に記載した代表者の資格" sqref="A11"/>
    <dataValidation imeMode="halfKatakana" allowBlank="1" showDropDown="0" showInputMessage="1" showErrorMessage="1" prompt="上記に記載した代表者氏名のフリガナ_x000a_半角カナで入力。姓と名の間は空白。" sqref="B11"/>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IV22"/>
  <sheetViews>
    <sheetView workbookViewId="0">
      <selection activeCell="F10" sqref="F10"/>
    </sheetView>
  </sheetViews>
  <sheetFormatPr defaultRowHeight="13.2"/>
  <cols>
    <col min="1" max="1" width="4.3984375" style="471" customWidth="1"/>
    <col min="2" max="2" width="5" style="472" customWidth="1"/>
    <col min="3" max="3" width="18" style="471" customWidth="1"/>
    <col min="4" max="4" width="31.69921875" style="473" customWidth="1"/>
    <col min="5" max="5" width="33.77734375" style="473" customWidth="1"/>
    <col min="6" max="7" width="5.8984375" style="471" customWidth="1"/>
    <col min="8" max="8" width="5.33203125" style="471" customWidth="1"/>
    <col min="9" max="256" width="8.796875" style="471" customWidth="1"/>
    <col min="257" max="16384" width="8.796875" customWidth="1"/>
  </cols>
  <sheetData>
    <row r="1" spans="2:9">
      <c r="G1" s="471" t="s">
        <v>592</v>
      </c>
    </row>
    <row r="3" spans="2:9" ht="18" customHeight="1">
      <c r="D3" s="483" t="s">
        <v>197</v>
      </c>
      <c r="E3" s="483" t="s">
        <v>581</v>
      </c>
      <c r="F3" s="489" t="s">
        <v>590</v>
      </c>
      <c r="G3" s="489"/>
      <c r="I3" s="497" t="s">
        <v>418</v>
      </c>
    </row>
    <row r="4" spans="2:9" ht="18" customHeight="1">
      <c r="D4" s="484" t="str">
        <f>'様式6（業者カード）'!BH2</f>
        <v/>
      </c>
      <c r="E4" s="487">
        <f>'様式6（業者カード）'!AD7</f>
        <v>0</v>
      </c>
      <c r="F4" s="490" t="str">
        <f>IF('様式6（業者カード）'!BD5=0,"",'様式6（業者カード）'!BD5)</f>
        <v/>
      </c>
      <c r="G4" s="490"/>
    </row>
    <row r="5" spans="2:9" ht="9.6" customHeight="1">
      <c r="D5" s="485"/>
      <c r="E5" s="485"/>
      <c r="F5" s="474"/>
      <c r="G5" s="474"/>
    </row>
    <row r="6" spans="2:9" ht="21" customHeight="1">
      <c r="B6" s="475" t="s">
        <v>492</v>
      </c>
      <c r="C6" s="475"/>
      <c r="D6" s="475"/>
      <c r="E6" s="475"/>
      <c r="F6" s="475"/>
      <c r="G6" s="475"/>
    </row>
    <row r="7" spans="2:9" ht="18" customHeight="1">
      <c r="B7" s="476" t="s">
        <v>324</v>
      </c>
      <c r="C7" s="476"/>
      <c r="D7" s="476"/>
      <c r="E7" s="476"/>
      <c r="F7" s="476"/>
      <c r="G7" s="476"/>
    </row>
    <row r="8" spans="2:9" ht="18" customHeight="1">
      <c r="B8" s="477"/>
      <c r="C8" s="473"/>
      <c r="D8" s="486"/>
      <c r="G8" s="495" t="s">
        <v>593</v>
      </c>
    </row>
    <row r="9" spans="2:9" s="474" customFormat="1" ht="26.4" customHeight="1">
      <c r="B9" s="478"/>
      <c r="C9" s="481" t="s">
        <v>450</v>
      </c>
      <c r="D9" s="481" t="s">
        <v>500</v>
      </c>
      <c r="E9" s="481" t="s">
        <v>424</v>
      </c>
      <c r="F9" s="491" t="s">
        <v>591</v>
      </c>
      <c r="G9" s="496" t="s">
        <v>594</v>
      </c>
    </row>
    <row r="10" spans="2:9" ht="64.8" customHeight="1">
      <c r="B10" s="478">
        <v>1</v>
      </c>
      <c r="C10" s="482" t="s">
        <v>234</v>
      </c>
      <c r="D10" s="482" t="s">
        <v>583</v>
      </c>
      <c r="E10" s="482" t="s">
        <v>587</v>
      </c>
      <c r="F10" s="492"/>
      <c r="G10" s="494"/>
    </row>
    <row r="11" spans="2:9" ht="91.2" customHeight="1">
      <c r="B11" s="478">
        <v>2</v>
      </c>
      <c r="C11" s="482" t="s">
        <v>511</v>
      </c>
      <c r="D11" s="482" t="s">
        <v>437</v>
      </c>
      <c r="E11" s="482" t="s">
        <v>611</v>
      </c>
      <c r="F11" s="492"/>
      <c r="G11" s="494"/>
    </row>
    <row r="12" spans="2:9" ht="97.8" customHeight="1">
      <c r="B12" s="478" t="s">
        <v>574</v>
      </c>
      <c r="C12" s="482" t="s">
        <v>293</v>
      </c>
      <c r="D12" s="482" t="s">
        <v>584</v>
      </c>
      <c r="E12" s="482" t="s">
        <v>456</v>
      </c>
      <c r="F12" s="492"/>
      <c r="G12" s="494"/>
    </row>
    <row r="13" spans="2:9" ht="126.6" customHeight="1">
      <c r="B13" s="478" t="s">
        <v>575</v>
      </c>
      <c r="C13" s="482" t="s">
        <v>187</v>
      </c>
      <c r="D13" s="482" t="s">
        <v>361</v>
      </c>
      <c r="E13" s="482" t="s">
        <v>588</v>
      </c>
      <c r="F13" s="492"/>
      <c r="G13" s="494"/>
    </row>
    <row r="14" spans="2:9" ht="67.2" customHeight="1">
      <c r="B14" s="478">
        <v>4</v>
      </c>
      <c r="C14" s="482" t="s">
        <v>578</v>
      </c>
      <c r="D14" s="482" t="s">
        <v>551</v>
      </c>
      <c r="E14" s="482" t="s">
        <v>249</v>
      </c>
      <c r="F14" s="492"/>
      <c r="G14" s="494"/>
    </row>
    <row r="15" spans="2:9" ht="66.599999999999994" customHeight="1">
      <c r="B15" s="478">
        <v>5</v>
      </c>
      <c r="C15" s="482" t="s">
        <v>281</v>
      </c>
      <c r="D15" s="482" t="s">
        <v>226</v>
      </c>
      <c r="E15" s="482" t="s">
        <v>589</v>
      </c>
      <c r="F15" s="492"/>
      <c r="G15" s="494"/>
    </row>
    <row r="16" spans="2:9" ht="60.6" customHeight="1">
      <c r="B16" s="478">
        <v>6</v>
      </c>
      <c r="C16" s="482" t="s">
        <v>579</v>
      </c>
      <c r="D16" s="482" t="s">
        <v>585</v>
      </c>
      <c r="E16" s="482" t="s">
        <v>243</v>
      </c>
      <c r="F16" s="492"/>
      <c r="G16" s="494"/>
    </row>
    <row r="17" spans="2:7" ht="82.2" customHeight="1">
      <c r="B17" s="478">
        <v>7</v>
      </c>
      <c r="C17" s="482" t="s">
        <v>85</v>
      </c>
      <c r="D17" s="482" t="s">
        <v>586</v>
      </c>
      <c r="E17" s="482" t="s">
        <v>664</v>
      </c>
      <c r="F17" s="492"/>
      <c r="G17" s="494"/>
    </row>
    <row r="18" spans="2:7" ht="54.6" customHeight="1">
      <c r="B18" s="478">
        <v>8</v>
      </c>
      <c r="C18" s="482" t="s">
        <v>580</v>
      </c>
      <c r="D18" s="482" t="s">
        <v>533</v>
      </c>
      <c r="E18" s="482" t="s">
        <v>355</v>
      </c>
      <c r="F18" s="493"/>
      <c r="G18" s="494"/>
    </row>
    <row r="19" spans="2:7" ht="30" customHeight="1">
      <c r="C19" s="473"/>
      <c r="E19" s="488" t="s">
        <v>663</v>
      </c>
      <c r="F19" s="494">
        <f>COUNTA(F10:F18)*2</f>
        <v>0</v>
      </c>
      <c r="G19" s="494">
        <f>COUNTA(F10:F18)*2-COUNTA(G10:G18)*2</f>
        <v>0</v>
      </c>
    </row>
    <row r="20" spans="2:7" ht="12.6" customHeight="1">
      <c r="C20" s="473"/>
    </row>
    <row r="21" spans="2:7" ht="20" customHeight="1">
      <c r="B21" s="479" t="s">
        <v>576</v>
      </c>
      <c r="C21" s="473"/>
      <c r="D21" s="471"/>
    </row>
    <row r="22" spans="2:7" ht="36" customHeight="1">
      <c r="B22" s="480" t="s">
        <v>577</v>
      </c>
      <c r="C22" s="480"/>
      <c r="D22" s="480"/>
      <c r="E22" s="480"/>
      <c r="F22" s="480"/>
      <c r="G22" s="480"/>
    </row>
    <row r="23" spans="2:7" ht="24.6" customHeight="1"/>
    <row r="24" spans="2:7" ht="30" customHeight="1"/>
    <row r="25" spans="2:7" ht="30" customHeight="1"/>
    <row r="26" spans="2:7" ht="30" customHeight="1"/>
    <row r="27" spans="2:7" ht="30" customHeight="1"/>
  </sheetData>
  <sheetProtection password="F279" sheet="1" objects="1" scenarios="1"/>
  <mergeCells count="5">
    <mergeCell ref="F3:G3"/>
    <mergeCell ref="F4:G4"/>
    <mergeCell ref="B6:G6"/>
    <mergeCell ref="B7:G7"/>
    <mergeCell ref="B22:G22"/>
  </mergeCells>
  <phoneticPr fontId="28" type="Hiragana"/>
  <dataValidations count="3">
    <dataValidation allowBlank="1" showDropDown="0" showInputMessage="1" showErrorMessage="1" prompt="入力不要" sqref="D4:G5"/>
    <dataValidation type="list" allowBlank="1" showDropDown="0" showInputMessage="1" showErrorMessage="1" sqref="F10:F18">
      <formula1>"○"</formula1>
    </dataValidation>
    <dataValidation type="list" allowBlank="1" showDropDown="0" showInputMessage="1" showErrorMessage="1" sqref="G10:G18">
      <formula1>"×"</formula1>
    </dataValidation>
  </dataValidations>
  <pageMargins left="0.7" right="0.7" top="0.19685039370078738" bottom="0.19685039370078738" header="0.3" footer="0.3"/>
  <pageSetup paperSize="9" scale="89" fitToWidth="1" fitToHeight="1" orientation="portrait" usePrinterDefaults="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A1:KT2"/>
  <sheetViews>
    <sheetView topLeftCell="IF1" zoomScale="70" zoomScaleNormal="70" workbookViewId="0">
      <selection activeCell="FC2" sqref="FC2"/>
    </sheetView>
  </sheetViews>
  <sheetFormatPr defaultRowHeight="13.2"/>
  <cols>
    <col min="1" max="1" width="4.21875" style="498" bestFit="1" customWidth="1"/>
    <col min="2" max="4" width="4.21875" style="499" bestFit="1" customWidth="1"/>
    <col min="5" max="14" width="4.21875" bestFit="1" customWidth="1"/>
    <col min="15" max="17" width="4.21875" style="499" bestFit="1" customWidth="1"/>
    <col min="18" max="48" width="4.21875" bestFit="1" customWidth="1"/>
    <col min="49" max="306" width="4.21875" style="499" bestFit="1" customWidth="1"/>
  </cols>
  <sheetData>
    <row r="1" spans="1:306" s="500" customFormat="1" ht="206.4" customHeight="1">
      <c r="A1" s="502" t="s">
        <v>653</v>
      </c>
      <c r="B1" s="502" t="s">
        <v>367</v>
      </c>
      <c r="C1" s="502" t="s">
        <v>482</v>
      </c>
      <c r="D1" s="502" t="s">
        <v>617</v>
      </c>
      <c r="E1" s="502" t="str">
        <v>法コ1</v>
      </c>
      <c r="F1" s="502" t="str">
        <v>法コ2</v>
      </c>
      <c r="G1" s="502" t="str">
        <v>法コ3</v>
      </c>
      <c r="H1" s="502" t="str">
        <v>法コ4</v>
      </c>
      <c r="I1" s="502" t="str">
        <v>法コ5</v>
      </c>
      <c r="J1" s="502" t="str">
        <v>法コ6</v>
      </c>
      <c r="K1" s="502" t="str">
        <v>法コ7</v>
      </c>
      <c r="L1" s="502" t="str">
        <v>法コ8</v>
      </c>
      <c r="M1" s="502" t="str">
        <v>法コ9</v>
      </c>
      <c r="N1" s="502" t="str">
        <v>法コ10</v>
      </c>
      <c r="O1" s="502" t="str">
        <v>法コ11</v>
      </c>
      <c r="P1" s="502" t="str">
        <v>法コ12</v>
      </c>
      <c r="Q1" s="502" t="str">
        <v>法コ13</v>
      </c>
      <c r="R1" s="502" t="s">
        <v>61</v>
      </c>
      <c r="S1" s="502" t="s">
        <v>618</v>
      </c>
      <c r="T1" s="502" t="s">
        <v>619</v>
      </c>
      <c r="U1" s="502" t="s">
        <v>620</v>
      </c>
      <c r="V1" s="502" t="s">
        <v>0</v>
      </c>
      <c r="W1" s="502" t="s">
        <v>544</v>
      </c>
      <c r="X1" s="502" t="s">
        <v>545</v>
      </c>
      <c r="Y1" s="502" t="s">
        <v>288</v>
      </c>
      <c r="Z1" s="502" t="s">
        <v>546</v>
      </c>
      <c r="AA1" s="502" t="s">
        <v>486</v>
      </c>
      <c r="AB1" s="502" t="s">
        <v>548</v>
      </c>
      <c r="AC1" s="502" t="s">
        <v>278</v>
      </c>
      <c r="AD1" s="502" t="s">
        <v>265</v>
      </c>
      <c r="AE1" s="502" t="s">
        <v>244</v>
      </c>
      <c r="AF1" s="502" t="s">
        <v>4</v>
      </c>
      <c r="AG1" s="502" t="s">
        <v>621</v>
      </c>
      <c r="AH1" s="502" t="s">
        <v>622</v>
      </c>
      <c r="AI1" s="502" t="s">
        <v>10</v>
      </c>
      <c r="AJ1" s="502" t="s">
        <v>549</v>
      </c>
      <c r="AK1" s="502" t="s">
        <v>260</v>
      </c>
      <c r="AL1" s="502" t="s">
        <v>198</v>
      </c>
      <c r="AM1" s="502" t="s">
        <v>199</v>
      </c>
      <c r="AN1" s="502" t="s">
        <v>91</v>
      </c>
      <c r="AO1" s="502" t="s">
        <v>77</v>
      </c>
      <c r="AP1" s="502" t="s">
        <v>201</v>
      </c>
      <c r="AQ1" s="502" t="s">
        <v>204</v>
      </c>
      <c r="AR1" s="502" t="s">
        <v>550</v>
      </c>
      <c r="AS1" s="502" t="s">
        <v>552</v>
      </c>
      <c r="AT1" s="502" t="s">
        <v>189</v>
      </c>
      <c r="AU1" s="502" t="s">
        <v>513</v>
      </c>
      <c r="AV1" s="502" t="s">
        <v>452</v>
      </c>
      <c r="AW1" s="502" t="s">
        <v>84</v>
      </c>
      <c r="AX1" s="502" t="s">
        <v>623</v>
      </c>
      <c r="AY1" s="502" t="s">
        <v>624</v>
      </c>
      <c r="AZ1" s="502" t="s">
        <v>54</v>
      </c>
      <c r="BA1" s="502" t="s">
        <v>155</v>
      </c>
      <c r="BB1" s="502" t="s">
        <v>625</v>
      </c>
      <c r="BC1" s="502" t="s">
        <v>209</v>
      </c>
      <c r="BD1" s="502" t="s">
        <v>211</v>
      </c>
      <c r="BE1" s="502" t="s">
        <v>257</v>
      </c>
      <c r="BF1" s="502" t="s">
        <v>214</v>
      </c>
      <c r="BG1" s="502" t="s">
        <v>188</v>
      </c>
      <c r="BH1" s="502" t="s">
        <v>626</v>
      </c>
      <c r="BI1" s="502" t="s">
        <v>521</v>
      </c>
      <c r="BJ1" s="502" t="s">
        <v>627</v>
      </c>
      <c r="BK1" s="502" t="s">
        <v>628</v>
      </c>
      <c r="BL1" s="502" t="s">
        <v>420</v>
      </c>
      <c r="BM1" s="502" t="s">
        <v>410</v>
      </c>
      <c r="BN1" s="502" t="s">
        <v>629</v>
      </c>
      <c r="BO1" s="502" t="s">
        <v>630</v>
      </c>
      <c r="BP1" s="502" t="s">
        <v>631</v>
      </c>
      <c r="BQ1" s="502" t="s">
        <v>632</v>
      </c>
      <c r="BR1" s="502" t="s">
        <v>633</v>
      </c>
      <c r="BS1" s="502" t="s">
        <v>344</v>
      </c>
      <c r="BT1" s="502" t="s">
        <v>271</v>
      </c>
      <c r="BU1" s="502" t="s">
        <v>634</v>
      </c>
      <c r="BV1" s="502" t="s">
        <v>152</v>
      </c>
      <c r="BW1" s="502" t="s">
        <v>635</v>
      </c>
      <c r="BX1" s="502" t="s">
        <v>636</v>
      </c>
      <c r="BY1" s="502" t="s">
        <v>90</v>
      </c>
      <c r="BZ1" s="502" t="s">
        <v>654</v>
      </c>
      <c r="CA1" s="502" t="s">
        <v>655</v>
      </c>
      <c r="CB1" s="502" t="s">
        <v>426</v>
      </c>
      <c r="CC1" s="502" t="s">
        <v>231</v>
      </c>
      <c r="CD1" s="502" t="s">
        <v>637</v>
      </c>
      <c r="CE1" s="502" t="str">
        <v>１位（小コード1）</v>
      </c>
      <c r="CF1" s="502" t="str">
        <v>１位（小コード2）</v>
      </c>
      <c r="CG1" s="502" t="str">
        <v>１位（小コード3）</v>
      </c>
      <c r="CH1" s="502" t="str">
        <v>１位（小コード4）</v>
      </c>
      <c r="CI1" s="502" t="str">
        <v>１位（小コード5）</v>
      </c>
      <c r="CJ1" s="502" t="str">
        <v>１位（小コード6）</v>
      </c>
      <c r="CK1" s="502" t="str">
        <v>１位（小コード7）</v>
      </c>
      <c r="CL1" s="502" t="str">
        <v>１位（小コード8）</v>
      </c>
      <c r="CM1" s="502" t="str">
        <v>１位（小コード9）</v>
      </c>
      <c r="CN1" s="502" t="str">
        <v>１位（小コード10）</v>
      </c>
      <c r="CO1" s="502" t="str">
        <v>１位（小コード11）</v>
      </c>
      <c r="CP1" s="502" t="str">
        <v>１位（小コード12）</v>
      </c>
      <c r="CQ1" s="502" t="str">
        <v>１位（小コード13）</v>
      </c>
      <c r="CR1" s="502" t="str">
        <v>１位（小コード14）</v>
      </c>
      <c r="CS1" s="502" t="str">
        <v>１位（小コード15）</v>
      </c>
      <c r="CT1" s="502" t="str">
        <v>１位（小コード16）</v>
      </c>
      <c r="CU1" s="502" t="str">
        <v>１位（小コード17）</v>
      </c>
      <c r="CV1" s="502" t="str">
        <v>１位（小コード18）</v>
      </c>
      <c r="CW1" s="502" t="s">
        <v>638</v>
      </c>
      <c r="CX1" s="502" t="str">
        <v>【工】１位（総合評定値）</v>
      </c>
      <c r="CY1" s="502" t="str">
        <v>【工】１位（主観値）</v>
      </c>
      <c r="CZ1" s="502" t="s">
        <v>639</v>
      </c>
      <c r="DA1" s="502" t="s">
        <v>640</v>
      </c>
      <c r="DB1" s="502" t="s">
        <v>280</v>
      </c>
      <c r="DC1" s="502" t="s">
        <v>665</v>
      </c>
      <c r="DD1" s="502" t="s">
        <v>666</v>
      </c>
      <c r="DE1" s="502" t="s">
        <v>215</v>
      </c>
      <c r="DF1" s="502" t="str">
        <v>【工】２位・許可区分</v>
      </c>
      <c r="DG1" s="502" t="s">
        <v>27</v>
      </c>
      <c r="DH1" s="502" t="str">
        <v>２位（小コード1）</v>
      </c>
      <c r="DI1" s="502" t="str">
        <v>２位（小コード2）</v>
      </c>
      <c r="DJ1" s="502" t="str">
        <v>２位（小コード3）</v>
      </c>
      <c r="DK1" s="502" t="str">
        <v>２位（小コード4）</v>
      </c>
      <c r="DL1" s="502" t="str">
        <v>２位（小コード5）</v>
      </c>
      <c r="DM1" s="502" t="str">
        <v>２位（小コード6）</v>
      </c>
      <c r="DN1" s="502" t="str">
        <v>２位（小コード7）</v>
      </c>
      <c r="DO1" s="502" t="str">
        <v>２位（小コード8）</v>
      </c>
      <c r="DP1" s="502" t="str">
        <v>２位（小コード9）</v>
      </c>
      <c r="DQ1" s="502" t="str">
        <v>２位（小コード10）</v>
      </c>
      <c r="DR1" s="502" t="str">
        <v>２位（小コード11）</v>
      </c>
      <c r="DS1" s="502" t="str">
        <v>２位（小コード12）</v>
      </c>
      <c r="DT1" s="502" t="str">
        <v>２位（小コード13）</v>
      </c>
      <c r="DU1" s="502" t="str">
        <v>２位（小コード14）</v>
      </c>
      <c r="DV1" s="502" t="str">
        <v>２位（小コード15）</v>
      </c>
      <c r="DW1" s="502" t="str">
        <v>２位（小コード16）</v>
      </c>
      <c r="DX1" s="502" t="str">
        <v>２位（小コード17）</v>
      </c>
      <c r="DY1" s="502" t="str">
        <v>２位（小コード18）</v>
      </c>
      <c r="DZ1" s="502" t="str">
        <v>２位（平均実績高）</v>
      </c>
      <c r="EA1" s="502" t="str">
        <v>【工】２位（総合評定値）</v>
      </c>
      <c r="EB1" s="502" t="str">
        <v>【工】２位（主観値）</v>
      </c>
      <c r="EC1" s="502" t="str">
        <v>２位（技術・資格1）</v>
      </c>
      <c r="ED1" s="502" t="str">
        <v>２位（技術・資格2）</v>
      </c>
      <c r="EE1" s="502" t="str">
        <v>２位（技術その他）</v>
      </c>
      <c r="EF1" s="502" t="s">
        <v>58</v>
      </c>
      <c r="EG1" s="502" t="s">
        <v>667</v>
      </c>
      <c r="EH1" s="502" t="s">
        <v>296</v>
      </c>
      <c r="EI1" s="502" t="str">
        <v>【工】３位・許可区分</v>
      </c>
      <c r="EJ1" s="502" t="s">
        <v>641</v>
      </c>
      <c r="EK1" s="502" t="str">
        <v>３位（小コード1）</v>
      </c>
      <c r="EL1" s="502" t="str">
        <v>３位（小コード2）</v>
      </c>
      <c r="EM1" s="502" t="str">
        <v>３位（小コード3）</v>
      </c>
      <c r="EN1" s="502" t="str">
        <v>３位（小コード4）</v>
      </c>
      <c r="EO1" s="502" t="str">
        <v>３位（小コード5）</v>
      </c>
      <c r="EP1" s="502" t="str">
        <v>３位（小コード6）</v>
      </c>
      <c r="EQ1" s="502" t="str">
        <v>３位（小コード7）</v>
      </c>
      <c r="ER1" s="502" t="str">
        <v>３位（小コード8）</v>
      </c>
      <c r="ES1" s="502" t="str">
        <v>３位（小コード9）</v>
      </c>
      <c r="ET1" s="502" t="str">
        <v>３位（小コード10）</v>
      </c>
      <c r="EU1" s="502" t="str">
        <v>３位（小コード11）</v>
      </c>
      <c r="EV1" s="502" t="str">
        <v>３位（小コード12）</v>
      </c>
      <c r="EW1" s="502" t="str">
        <v>３位（小コード13）</v>
      </c>
      <c r="EX1" s="502" t="str">
        <v>３位（小コード14）</v>
      </c>
      <c r="EY1" s="502" t="str">
        <v>３位（小コード15）</v>
      </c>
      <c r="EZ1" s="502" t="str">
        <v>３位（小コード16）</v>
      </c>
      <c r="FA1" s="502" t="str">
        <v>３位（小コード17）</v>
      </c>
      <c r="FB1" s="502" t="str">
        <v>３位（小コード18）</v>
      </c>
      <c r="FC1" s="502" t="str">
        <v>３位（平均実績高）</v>
      </c>
      <c r="FD1" s="502" t="str">
        <v>【工】３位（総合評定値）</v>
      </c>
      <c r="FE1" s="502" t="str">
        <v>【工】３位（主観値）</v>
      </c>
      <c r="FF1" s="502" t="str">
        <v>３位（技術・資格1）</v>
      </c>
      <c r="FG1" s="502" t="str">
        <v>３位（技術・資格2）</v>
      </c>
      <c r="FH1" s="502" t="str">
        <v>３位（技術その他）</v>
      </c>
      <c r="FI1" s="502" t="s">
        <v>668</v>
      </c>
      <c r="FJ1" s="502" t="s">
        <v>669</v>
      </c>
      <c r="FK1" s="502" t="s">
        <v>670</v>
      </c>
      <c r="FL1" s="502" t="s">
        <v>642</v>
      </c>
      <c r="FM1" s="502" t="str">
        <v>４位（小コード1）</v>
      </c>
      <c r="FN1" s="502" t="str">
        <v>４位（小コード2）</v>
      </c>
      <c r="FO1" s="502" t="str">
        <v>４位（小コード3）</v>
      </c>
      <c r="FP1" s="502" t="str">
        <v>４位（小コード4）</v>
      </c>
      <c r="FQ1" s="502" t="str">
        <v>４位（小コード5）</v>
      </c>
      <c r="FR1" s="502" t="str">
        <v>４位（小コード6）</v>
      </c>
      <c r="FS1" s="502" t="str">
        <v>４位（小コード7）</v>
      </c>
      <c r="FT1" s="502" t="str">
        <v>４位（小コード8）</v>
      </c>
      <c r="FU1" s="502" t="str">
        <v>４位（小コード9）</v>
      </c>
      <c r="FV1" s="502" t="str">
        <v>４位（小コード10）</v>
      </c>
      <c r="FW1" s="502" t="str">
        <v>４位（小コード11）</v>
      </c>
      <c r="FX1" s="502" t="str">
        <v>４位（小コード12）</v>
      </c>
      <c r="FY1" s="502" t="str">
        <v>４位（小コード13）</v>
      </c>
      <c r="FZ1" s="502" t="str">
        <v>４位（小コード14）</v>
      </c>
      <c r="GA1" s="502" t="str">
        <v>４位（小コード15）</v>
      </c>
      <c r="GB1" s="502" t="str">
        <v>４位（小コード16）</v>
      </c>
      <c r="GC1" s="502" t="str">
        <v>４位（小コード17）</v>
      </c>
      <c r="GD1" s="502" t="str">
        <v>４位（小コード18）</v>
      </c>
      <c r="GE1" s="502" t="s">
        <v>567</v>
      </c>
      <c r="GF1" s="502" t="s">
        <v>213</v>
      </c>
      <c r="GG1" s="502" t="s">
        <v>643</v>
      </c>
      <c r="GH1" s="502" t="s">
        <v>285</v>
      </c>
      <c r="GI1" s="502" t="s">
        <v>172</v>
      </c>
      <c r="GJ1" s="502" t="s">
        <v>112</v>
      </c>
      <c r="GK1" s="502" t="s">
        <v>180</v>
      </c>
      <c r="GL1" s="502" t="str">
        <v>受注2・元号</v>
      </c>
      <c r="GM1" s="502" t="str">
        <v>受注2・年度</v>
      </c>
      <c r="GN1" s="502" t="str">
        <v>受注2・件名</v>
      </c>
      <c r="GO1" s="502" t="str">
        <v>受注2・発注者</v>
      </c>
      <c r="GP1" s="502" t="str">
        <v>受注2・契約金額</v>
      </c>
      <c r="GQ1" s="502" t="str">
        <v>受注3・元号</v>
      </c>
      <c r="GR1" s="502" t="str">
        <v>受注3・年度</v>
      </c>
      <c r="GS1" s="502" t="str">
        <v>受注3・件名</v>
      </c>
      <c r="GT1" s="502" t="str">
        <v>受注3・発注者</v>
      </c>
      <c r="GU1" s="502" t="str">
        <v>受注3・契約金額</v>
      </c>
      <c r="GV1" s="502" t="str">
        <v>受注4・元号</v>
      </c>
      <c r="GW1" s="502" t="str">
        <v>受注4・年度</v>
      </c>
      <c r="GX1" s="502" t="str">
        <v>受注4・件名</v>
      </c>
      <c r="GY1" s="502" t="str">
        <v>受注4・発注者</v>
      </c>
      <c r="GZ1" s="502" t="str">
        <v>受注4・契約金額</v>
      </c>
      <c r="HA1" s="502" t="str">
        <v>受注5・元号</v>
      </c>
      <c r="HB1" s="502" t="str">
        <v>受注5・年度</v>
      </c>
      <c r="HC1" s="502" t="str">
        <v>受注5・件名</v>
      </c>
      <c r="HD1" s="502" t="str">
        <v>受注5・発注者</v>
      </c>
      <c r="HE1" s="502" t="str">
        <v>受注5・契約金額</v>
      </c>
      <c r="HF1" s="502" t="str">
        <v>受注6・元号</v>
      </c>
      <c r="HG1" s="502" t="str">
        <v>受注6・年度</v>
      </c>
      <c r="HH1" s="502" t="str">
        <v>受注6・件名</v>
      </c>
      <c r="HI1" s="502" t="str">
        <v>受注6・発注者</v>
      </c>
      <c r="HJ1" s="502" t="str">
        <v>受注6・契約金額</v>
      </c>
      <c r="HK1" s="502" t="str">
        <v>受注7・元号</v>
      </c>
      <c r="HL1" s="502" t="str">
        <v>受注7・年度</v>
      </c>
      <c r="HM1" s="502" t="str">
        <v>受注7・件名</v>
      </c>
      <c r="HN1" s="502" t="str">
        <v>受注7・発注者</v>
      </c>
      <c r="HO1" s="502" t="str">
        <v>受注7・契約金額</v>
      </c>
      <c r="HP1" s="502" t="str">
        <v>受注8・元号</v>
      </c>
      <c r="HQ1" s="502" t="str">
        <v>受注8・年度</v>
      </c>
      <c r="HR1" s="502" t="str">
        <v>受注8・件名</v>
      </c>
      <c r="HS1" s="502" t="str">
        <v>受注8・発注者</v>
      </c>
      <c r="HT1" s="502" t="str">
        <v>受注8・契約金額</v>
      </c>
      <c r="HU1" s="502" t="str">
        <v>受注9・元号</v>
      </c>
      <c r="HV1" s="502" t="str">
        <v>受注9・年度</v>
      </c>
      <c r="HW1" s="502" t="str">
        <v>受注9・件名</v>
      </c>
      <c r="HX1" s="502" t="str">
        <v>受注9・発注者</v>
      </c>
      <c r="HY1" s="502" t="str">
        <v>受注9・契約金額</v>
      </c>
      <c r="HZ1" s="502" t="str">
        <v>受注10・元号</v>
      </c>
      <c r="IA1" s="502" t="str">
        <v>受注10・年度</v>
      </c>
      <c r="IB1" s="502" t="str">
        <v>受注10・件名</v>
      </c>
      <c r="IC1" s="502" t="str">
        <v>受注10・発注者</v>
      </c>
      <c r="ID1" s="502" t="str">
        <v>受注10・契約金額</v>
      </c>
      <c r="IE1" s="502" t="str">
        <v>受注11・元号</v>
      </c>
      <c r="IF1" s="502" t="str">
        <v>受注11・年度</v>
      </c>
      <c r="IG1" s="502" t="str">
        <v>受注11・件名</v>
      </c>
      <c r="IH1" s="502" t="str">
        <v>受注11・発注者</v>
      </c>
      <c r="II1" s="502" t="str">
        <v>受注11・契約金額</v>
      </c>
      <c r="IJ1" s="502" t="str">
        <v>受注12・元号</v>
      </c>
      <c r="IK1" s="502" t="str">
        <v>受注12・年度</v>
      </c>
      <c r="IL1" s="502" t="str">
        <v>受注12・件名</v>
      </c>
      <c r="IM1" s="502" t="str">
        <v>受注12・発注者</v>
      </c>
      <c r="IN1" s="502" t="str">
        <v>受注12・契約金額</v>
      </c>
      <c r="IO1" s="502" t="str">
        <v>受注13・元号</v>
      </c>
      <c r="IP1" s="502" t="str">
        <v>受注13・年度</v>
      </c>
      <c r="IQ1" s="502" t="str">
        <v>受注13・件名</v>
      </c>
      <c r="IR1" s="502" t="str">
        <v>受注13・発注者</v>
      </c>
      <c r="IS1" s="502" t="str">
        <v>受注13・契約金額</v>
      </c>
      <c r="IT1" s="502" t="str">
        <v>受注14・元号</v>
      </c>
      <c r="IU1" s="502" t="str">
        <v>受注14・年度</v>
      </c>
      <c r="IV1" s="502" t="str">
        <v>受注14・件名</v>
      </c>
      <c r="IW1" s="502" t="str">
        <v>受注14・発注者</v>
      </c>
      <c r="IX1" s="502" t="str">
        <v>受注14・契約金額</v>
      </c>
      <c r="IY1" s="502" t="str">
        <v>受注15・元号</v>
      </c>
      <c r="IZ1" s="502" t="str">
        <v>受注15・年度</v>
      </c>
      <c r="JA1" s="502" t="str">
        <v>受注15・件名</v>
      </c>
      <c r="JB1" s="502" t="str">
        <v>受注15・発注者</v>
      </c>
      <c r="JC1" s="502" t="str">
        <v>受注15・契約金額</v>
      </c>
      <c r="JD1" s="502" t="str">
        <v>受注16・元号</v>
      </c>
      <c r="JE1" s="502" t="str">
        <v>受注16・年度</v>
      </c>
      <c r="JF1" s="502" t="str">
        <v>受注16・件名</v>
      </c>
      <c r="JG1" s="502" t="str">
        <v>受注16・発注者</v>
      </c>
      <c r="JH1" s="502" t="str">
        <v>受注16・契約金額</v>
      </c>
      <c r="JI1" s="502" t="str">
        <v>受注17・元号</v>
      </c>
      <c r="JJ1" s="502" t="str">
        <v>受注17・年度</v>
      </c>
      <c r="JK1" s="502" t="str">
        <v>受注17・件名</v>
      </c>
      <c r="JL1" s="502" t="str">
        <v>受注17・発注者</v>
      </c>
      <c r="JM1" s="502" t="str">
        <v>受注17・契約金額</v>
      </c>
      <c r="JN1" s="502" t="str">
        <v>受注18・元号</v>
      </c>
      <c r="JO1" s="502" t="str">
        <v>受注18・年度</v>
      </c>
      <c r="JP1" s="502" t="str">
        <v>受注18・件名</v>
      </c>
      <c r="JQ1" s="502" t="str">
        <v>受注18・発注者</v>
      </c>
      <c r="JR1" s="502" t="str">
        <v>受注18・契約金額</v>
      </c>
      <c r="JS1" s="502" t="str">
        <v>受注19・元号</v>
      </c>
      <c r="JT1" s="502" t="str">
        <v>受注19・年度</v>
      </c>
      <c r="JU1" s="502" t="str">
        <v>受注19・件名</v>
      </c>
      <c r="JV1" s="502" t="str">
        <v>受注19・発注者</v>
      </c>
      <c r="JW1" s="502" t="str">
        <v>受注19・契約金額</v>
      </c>
      <c r="JX1" s="502" t="str">
        <v>受注20・元号</v>
      </c>
      <c r="JY1" s="502" t="str">
        <v>受注20・年度</v>
      </c>
      <c r="JZ1" s="502" t="str">
        <v>受注20・件名</v>
      </c>
      <c r="KA1" s="502" t="str">
        <v>受注20・発注者</v>
      </c>
      <c r="KB1" s="502" t="str">
        <v>受注20・契約金額</v>
      </c>
      <c r="KC1" s="502" t="s">
        <v>539</v>
      </c>
      <c r="KD1" s="502" t="s">
        <v>130</v>
      </c>
      <c r="KE1" s="502" t="s">
        <v>2</v>
      </c>
      <c r="KF1" s="502" t="s">
        <v>547</v>
      </c>
      <c r="KG1" s="502" t="s">
        <v>540</v>
      </c>
      <c r="KH1" s="502" t="s">
        <v>645</v>
      </c>
      <c r="KI1" s="502" t="s">
        <v>609</v>
      </c>
      <c r="KJ1" s="502" t="s">
        <v>531</v>
      </c>
      <c r="KK1" s="502" t="s">
        <v>646</v>
      </c>
      <c r="KL1" s="502" t="s">
        <v>430</v>
      </c>
      <c r="KM1" s="502" t="s">
        <v>647</v>
      </c>
      <c r="KN1" s="502" t="s">
        <v>648</v>
      </c>
      <c r="KO1" s="502" t="s">
        <v>649</v>
      </c>
      <c r="KP1" s="502" t="s">
        <v>347</v>
      </c>
      <c r="KQ1" s="502" t="s">
        <v>63</v>
      </c>
      <c r="KR1" s="502" t="s">
        <v>650</v>
      </c>
      <c r="KS1" s="502" t="s">
        <v>651</v>
      </c>
      <c r="KT1" s="502" t="s">
        <v>652</v>
      </c>
    </row>
    <row r="2" spans="1:306" s="501" customFormat="1" ht="208.2" customHeight="1">
      <c r="A2" s="503">
        <v>1</v>
      </c>
      <c r="B2" s="504">
        <f>'様式6（業者カード）'!E5</f>
        <v>0</v>
      </c>
      <c r="C2" s="504">
        <f>'様式6（業者カード）'!H5</f>
        <v>0</v>
      </c>
      <c r="D2" s="504">
        <f>'様式6（業者カード）'!K5</f>
        <v>0</v>
      </c>
      <c r="E2" s="505">
        <f>'様式6（業者カード）'!O5</f>
        <v>0</v>
      </c>
      <c r="F2" s="505">
        <f>'様式6（業者カード）'!P5</f>
        <v>0</v>
      </c>
      <c r="G2" s="505">
        <f>'様式6（業者カード）'!Q5</f>
        <v>0</v>
      </c>
      <c r="H2" s="505">
        <f>'様式6（業者カード）'!R5</f>
        <v>0</v>
      </c>
      <c r="I2" s="505">
        <f>'様式6（業者カード）'!S5</f>
        <v>0</v>
      </c>
      <c r="J2" s="505">
        <f>'様式6（業者カード）'!T5</f>
        <v>0</v>
      </c>
      <c r="K2" s="505">
        <f>'様式6（業者カード）'!U5</f>
        <v>0</v>
      </c>
      <c r="L2" s="505">
        <f>'様式6（業者カード）'!V5</f>
        <v>0</v>
      </c>
      <c r="M2" s="505">
        <f>'様式6（業者カード）'!W5</f>
        <v>0</v>
      </c>
      <c r="N2" s="505">
        <f>'様式6（業者カード）'!X5</f>
        <v>0</v>
      </c>
      <c r="O2" s="505">
        <f>'様式6（業者カード）'!Y5</f>
        <v>0</v>
      </c>
      <c r="P2" s="505">
        <f>'様式6（業者カード）'!Z5</f>
        <v>0</v>
      </c>
      <c r="Q2" s="505">
        <f>'様式6（業者カード）'!AA5</f>
        <v>0</v>
      </c>
      <c r="R2" s="504" t="b">
        <f>'様式6（業者カード）'!BT5</f>
        <v>0</v>
      </c>
      <c r="S2" s="504" t="b">
        <f>'様式6（業者カード）'!BU5</f>
        <v>0</v>
      </c>
      <c r="T2" s="504" t="b">
        <f>'様式6（業者カード）'!BV5</f>
        <v>0</v>
      </c>
      <c r="U2" s="504" t="b">
        <f>'様式6（業者カード）'!BW5</f>
        <v>0</v>
      </c>
      <c r="V2" s="504">
        <f>'様式6（業者カード）'!AT5</f>
        <v>0</v>
      </c>
      <c r="W2" s="504">
        <f>'様式6（業者カード）'!AU5</f>
        <v>0</v>
      </c>
      <c r="X2" s="504">
        <f>'様式6（業者カード）'!AV5</f>
        <v>0</v>
      </c>
      <c r="Y2" s="504">
        <f>'様式6（業者カード）'!AW5</f>
        <v>0</v>
      </c>
      <c r="Z2" s="504">
        <f>'様式6（業者カード）'!AX5</f>
        <v>0</v>
      </c>
      <c r="AA2" s="504">
        <f>'様式6（業者カード）'!AY5</f>
        <v>0</v>
      </c>
      <c r="AB2" s="504">
        <f>'様式6（業者カード）'!AZ5</f>
        <v>0</v>
      </c>
      <c r="AC2" s="504">
        <f>'様式6（業者カード）'!BA5</f>
        <v>0</v>
      </c>
      <c r="AD2" s="504">
        <f>'様式6（業者カード）'!BB5</f>
        <v>0</v>
      </c>
      <c r="AE2" s="504">
        <f>'様式6（業者カード）'!BC5</f>
        <v>0</v>
      </c>
      <c r="AF2" s="504">
        <f>'様式6（業者カード）'!BD5</f>
        <v>0</v>
      </c>
      <c r="AG2" s="504">
        <f>'様式6（業者カード）'!AD6</f>
        <v>0</v>
      </c>
      <c r="AH2" s="504">
        <f>'様式6（業者カード）'!AD7</f>
        <v>0</v>
      </c>
      <c r="AI2" s="504">
        <f>'様式6（業者カード）'!AD8</f>
        <v>0</v>
      </c>
      <c r="AJ2" s="506">
        <f>'様式6（業者カード）'!G6</f>
        <v>0</v>
      </c>
      <c r="AK2" s="506">
        <f>'様式6（業者カード）'!N6</f>
        <v>0</v>
      </c>
      <c r="AL2" s="507">
        <f>'様式6（業者カード）'!J7</f>
        <v>0</v>
      </c>
      <c r="AM2" s="507">
        <f>'様式6（業者カード）'!J8</f>
        <v>0</v>
      </c>
      <c r="AN2" s="507">
        <f>'様式6（業者カード）'!J9</f>
        <v>0</v>
      </c>
      <c r="AO2" s="507">
        <f>'様式6（業者カード）'!J10</f>
        <v>0</v>
      </c>
      <c r="AP2" s="507">
        <f>'様式6（業者カード）'!J11</f>
        <v>0</v>
      </c>
      <c r="AQ2" s="506">
        <f>'様式6（業者カード）'!Y10</f>
        <v>0</v>
      </c>
      <c r="AR2" s="506">
        <f>'様式6（業者カード）'!AC10</f>
        <v>0</v>
      </c>
      <c r="AS2" s="506">
        <f>'様式6（業者カード）'!AG10</f>
        <v>0</v>
      </c>
      <c r="AT2" s="506">
        <f>'様式6（業者カード）'!AJ10</f>
        <v>0</v>
      </c>
      <c r="AU2" s="506">
        <f>'様式6（業者カード）'!AN10</f>
        <v>0</v>
      </c>
      <c r="AV2" s="506">
        <f>'様式6（業者カード）'!AR10</f>
        <v>0</v>
      </c>
      <c r="AW2" s="507">
        <f>'様式6（業者カード）'!Y12</f>
        <v>0</v>
      </c>
      <c r="AX2" s="504">
        <f>'様式6（業者カード）'!AZ6</f>
        <v>0</v>
      </c>
      <c r="AY2" s="504">
        <f>'様式6（業者カード）'!AZ8</f>
        <v>0</v>
      </c>
      <c r="AZ2" s="504">
        <f>'様式6（業者カード）'!AZ9</f>
        <v>0</v>
      </c>
      <c r="BA2" s="506">
        <f>'様式6（業者カード）'!G13</f>
        <v>0</v>
      </c>
      <c r="BB2" s="506">
        <f>'様式6（業者カード）'!N13</f>
        <v>0</v>
      </c>
      <c r="BC2" s="507">
        <f>'様式6（業者カード）'!J14</f>
        <v>0</v>
      </c>
      <c r="BD2" s="507">
        <f>'様式6（業者カード）'!J15</f>
        <v>0</v>
      </c>
      <c r="BE2" s="507">
        <f>'様式6（業者カード）'!J16</f>
        <v>0</v>
      </c>
      <c r="BF2" s="507">
        <f>'様式6（業者カード）'!J17</f>
        <v>0</v>
      </c>
      <c r="BG2" s="507">
        <f>'様式6（業者カード）'!J18</f>
        <v>0</v>
      </c>
      <c r="BH2" s="506">
        <f>'様式6（業者カード）'!Y16</f>
        <v>0</v>
      </c>
      <c r="BI2" s="506">
        <f>'様式6（業者カード）'!AC16</f>
        <v>0</v>
      </c>
      <c r="BJ2" s="506">
        <f>'様式6（業者カード）'!AG16</f>
        <v>0</v>
      </c>
      <c r="BK2" s="506">
        <f>'様式6（業者カード）'!AJ16</f>
        <v>0</v>
      </c>
      <c r="BL2" s="506">
        <f>'様式6（業者カード）'!AN16</f>
        <v>0</v>
      </c>
      <c r="BM2" s="506">
        <f>'様式6（業者カード）'!AR16</f>
        <v>0</v>
      </c>
      <c r="BN2" s="504">
        <f>'様式6（業者カード）'!AZ13</f>
        <v>0</v>
      </c>
      <c r="BO2" s="504">
        <f>'様式6（業者カード）'!AZ14</f>
        <v>0</v>
      </c>
      <c r="BP2" s="504">
        <f>'様式6（業者カード）'!AZ15</f>
        <v>0</v>
      </c>
      <c r="BQ2" s="508">
        <f>'様式6（業者カード）'!H26</f>
        <v>0</v>
      </c>
      <c r="BR2" s="508">
        <f>'様式6（業者カード）'!N26</f>
        <v>0</v>
      </c>
      <c r="BS2" s="508">
        <f>'様式6（業者カード）'!Z26</f>
        <v>0</v>
      </c>
      <c r="BT2" s="506">
        <f>'様式6（業者カード）'!A30</f>
        <v>0</v>
      </c>
      <c r="BU2" s="504" t="b">
        <f>'様式6（業者カード）'!BT31</f>
        <v>0</v>
      </c>
      <c r="BV2" s="504" t="b">
        <f>'様式6（業者カード）'!BU31</f>
        <v>0</v>
      </c>
      <c r="BW2" s="504" t="b">
        <f>'様式6（業者カード）'!BT34</f>
        <v>0</v>
      </c>
      <c r="BX2" s="504" t="b">
        <f>'様式6（業者カード）'!BU34</f>
        <v>0</v>
      </c>
      <c r="BY2" s="503" t="b">
        <f>'様式6（業者カード）'!BZ26</f>
        <v>0</v>
      </c>
      <c r="BZ2" s="503">
        <f>'様式6（業者カード）'!BZ30</f>
        <v>0</v>
      </c>
      <c r="CA2" s="503" t="b">
        <f>'様式6（業者カード）'!BZ31</f>
        <v>0</v>
      </c>
      <c r="CB2" s="503" t="b">
        <f>'様式6（業者カード）'!BZ32</f>
        <v>0</v>
      </c>
      <c r="CC2" s="504">
        <f>'様式6（業者カード）'!C21</f>
        <v>0</v>
      </c>
      <c r="CD2" s="509">
        <f>'様式6（業者カード）'!BS21</f>
        <v>0</v>
      </c>
      <c r="CE2" s="509" t="b">
        <f>'様式6（業者カード）'!BT21</f>
        <v>0</v>
      </c>
      <c r="CF2" s="509" t="b">
        <f>'様式6（業者カード）'!BU21</f>
        <v>0</v>
      </c>
      <c r="CG2" s="509" t="b">
        <f>'様式6（業者カード）'!BV21</f>
        <v>0</v>
      </c>
      <c r="CH2" s="509" t="b">
        <f>'様式6（業者カード）'!BW21</f>
        <v>0</v>
      </c>
      <c r="CI2" s="509" t="b">
        <f>'様式6（業者カード）'!BX21</f>
        <v>0</v>
      </c>
      <c r="CJ2" s="509" t="b">
        <f>'様式6（業者カード）'!BY21</f>
        <v>0</v>
      </c>
      <c r="CK2" s="509" t="b">
        <f>'様式6（業者カード）'!BZ21</f>
        <v>0</v>
      </c>
      <c r="CL2" s="509"/>
      <c r="CM2" s="509"/>
      <c r="CN2" s="509"/>
      <c r="CO2" s="509"/>
      <c r="CP2" s="509"/>
      <c r="CQ2" s="509"/>
      <c r="CR2" s="509"/>
      <c r="CS2" s="509"/>
      <c r="CT2" s="509"/>
      <c r="CU2" s="509"/>
      <c r="CV2" s="509"/>
      <c r="CW2" s="508">
        <f>'様式6（業者カード）'!BT27</f>
        <v>0</v>
      </c>
      <c r="CX2" s="508">
        <f>'様式6（業者カード）'!AL21</f>
        <v>0</v>
      </c>
      <c r="CY2" s="508" t="str">
        <f>'様式6（業者カード）'!AV21</f>
        <v/>
      </c>
      <c r="CZ2" s="508">
        <f>'様式6（業者カード）'!BU27</f>
        <v>0</v>
      </c>
      <c r="DA2" s="508">
        <f>'様式6（業者カード）'!BV27</f>
        <v>0</v>
      </c>
      <c r="DB2" s="508">
        <f>'様式6（業者カード）'!BW27</f>
        <v>0</v>
      </c>
      <c r="DC2" s="510"/>
      <c r="DD2" s="510"/>
      <c r="DE2" s="510"/>
      <c r="DF2" s="504">
        <f>'様式6（業者カード）'!C22</f>
        <v>0</v>
      </c>
      <c r="DG2" s="509">
        <f>'様式6（業者カード）'!BS22</f>
        <v>0</v>
      </c>
      <c r="DH2" s="509" t="b">
        <f>'様式6（業者カード）'!BT22</f>
        <v>0</v>
      </c>
      <c r="DI2" s="509" t="b">
        <f>'様式6（業者カード）'!BU22</f>
        <v>0</v>
      </c>
      <c r="DJ2" s="509" t="b">
        <f>'様式6（業者カード）'!BV22</f>
        <v>0</v>
      </c>
      <c r="DK2" s="509" t="b">
        <f>'様式6（業者カード）'!BW22</f>
        <v>0</v>
      </c>
      <c r="DL2" s="509" t="b">
        <f>'様式6（業者カード）'!BX22</f>
        <v>0</v>
      </c>
      <c r="DM2" s="509" t="b">
        <f>'様式6（業者カード）'!BY22</f>
        <v>0</v>
      </c>
      <c r="DN2" s="509" t="b">
        <f>'様式6（業者カード）'!BZ22</f>
        <v>0</v>
      </c>
      <c r="DO2" s="504"/>
      <c r="DP2" s="504"/>
      <c r="DQ2" s="504"/>
      <c r="DR2" s="504"/>
      <c r="DS2" s="504"/>
      <c r="DT2" s="504"/>
      <c r="DU2" s="504"/>
      <c r="DV2" s="504"/>
      <c r="DW2" s="504"/>
      <c r="DX2" s="504"/>
      <c r="DY2" s="504"/>
      <c r="DZ2" s="508">
        <f>'様式6（業者カード）'!BT28</f>
        <v>0</v>
      </c>
      <c r="EA2" s="508">
        <f>'様式6（業者カード）'!AL22</f>
        <v>0</v>
      </c>
      <c r="EB2" s="508" t="str">
        <f>'様式6（業者カード）'!AV22</f>
        <v/>
      </c>
      <c r="EC2" s="508">
        <f>'様式6（業者カード）'!BU28</f>
        <v>0</v>
      </c>
      <c r="ED2" s="508">
        <f>'様式6（業者カード）'!BV28</f>
        <v>0</v>
      </c>
      <c r="EE2" s="508">
        <f>'様式6（業者カード）'!BW28</f>
        <v>0</v>
      </c>
      <c r="EF2" s="510"/>
      <c r="EG2" s="510"/>
      <c r="EH2" s="510"/>
      <c r="EI2" s="504">
        <f>'様式6（業者カード）'!C23</f>
        <v>0</v>
      </c>
      <c r="EJ2" s="509">
        <f>'様式6（業者カード）'!BS23</f>
        <v>0</v>
      </c>
      <c r="EK2" s="509" t="b">
        <f>'様式6（業者カード）'!BT23</f>
        <v>0</v>
      </c>
      <c r="EL2" s="509" t="b">
        <f>'様式6（業者カード）'!BU23</f>
        <v>0</v>
      </c>
      <c r="EM2" s="509" t="b">
        <f>'様式6（業者カード）'!BV23</f>
        <v>0</v>
      </c>
      <c r="EN2" s="509" t="b">
        <f>'様式6（業者カード）'!BW23</f>
        <v>0</v>
      </c>
      <c r="EO2" s="509" t="b">
        <f>'様式6（業者カード）'!BX23</f>
        <v>0</v>
      </c>
      <c r="EP2" s="509" t="b">
        <f>'様式6（業者カード）'!BY23</f>
        <v>0</v>
      </c>
      <c r="EQ2" s="509" t="b">
        <f>'様式6（業者カード）'!BZ23</f>
        <v>0</v>
      </c>
      <c r="ER2" s="504"/>
      <c r="ES2" s="504"/>
      <c r="ET2" s="504"/>
      <c r="EU2" s="504"/>
      <c r="EV2" s="504"/>
      <c r="EW2" s="504"/>
      <c r="EX2" s="504"/>
      <c r="EY2" s="504"/>
      <c r="EZ2" s="504"/>
      <c r="FA2" s="504"/>
      <c r="FB2" s="504"/>
      <c r="FC2" s="508">
        <f>'様式6（業者カード）'!BT29</f>
        <v>0</v>
      </c>
      <c r="FD2" s="508">
        <f>'様式6（業者カード）'!AL23</f>
        <v>0</v>
      </c>
      <c r="FE2" s="508" t="str">
        <f>'様式6（業者カード）'!AV23</f>
        <v/>
      </c>
      <c r="FF2" s="508">
        <f>'様式6（業者カード）'!AZ23</f>
        <v>0</v>
      </c>
      <c r="FG2" s="508">
        <f>'様式6（業者カード）'!BC23</f>
        <v>0</v>
      </c>
      <c r="FH2" s="508">
        <f>'様式6（業者カード）'!BW29</f>
        <v>0</v>
      </c>
      <c r="FI2" s="510"/>
      <c r="FJ2" s="510"/>
      <c r="FK2" s="510"/>
      <c r="FL2" s="504"/>
      <c r="FM2" s="504"/>
      <c r="FN2" s="504"/>
      <c r="FO2" s="504"/>
      <c r="FP2" s="504"/>
      <c r="FQ2" s="504"/>
      <c r="FR2" s="504"/>
      <c r="FS2" s="504"/>
      <c r="FT2" s="504"/>
      <c r="FU2" s="504"/>
      <c r="FV2" s="504"/>
      <c r="FW2" s="504"/>
      <c r="FX2" s="504"/>
      <c r="FY2" s="504"/>
      <c r="FZ2" s="504"/>
      <c r="GA2" s="504"/>
      <c r="GB2" s="504"/>
      <c r="GC2" s="504"/>
      <c r="GD2" s="504"/>
      <c r="GE2" s="510"/>
      <c r="GF2" s="510"/>
      <c r="GG2" s="504">
        <f>'様式7（履行実績）'!$F18</f>
        <v>0</v>
      </c>
      <c r="GH2" s="504">
        <f>'様式7（履行実績）'!$G18</f>
        <v>0</v>
      </c>
      <c r="GI2" s="504">
        <f>'様式7（履行実績）'!$H18</f>
        <v>0</v>
      </c>
      <c r="GJ2" s="504">
        <f>'様式7（履行実績）'!$I18</f>
        <v>0</v>
      </c>
      <c r="GK2" s="508">
        <f>'様式7（履行実績）'!$J18</f>
        <v>0</v>
      </c>
      <c r="GL2" s="504">
        <f>'様式7（履行実績）'!$F19</f>
        <v>0</v>
      </c>
      <c r="GM2" s="504">
        <f>'様式7（履行実績）'!$G19</f>
        <v>0</v>
      </c>
      <c r="GN2" s="504">
        <f>'様式7（履行実績）'!$H19</f>
        <v>0</v>
      </c>
      <c r="GO2" s="504">
        <f>'様式7（履行実績）'!$I19</f>
        <v>0</v>
      </c>
      <c r="GP2" s="508">
        <f>'様式7（履行実績）'!$J19</f>
        <v>0</v>
      </c>
      <c r="GQ2" s="504">
        <f>'様式7（履行実績）'!$F20</f>
        <v>0</v>
      </c>
      <c r="GR2" s="504">
        <f>'様式7（履行実績）'!$G20</f>
        <v>0</v>
      </c>
      <c r="GS2" s="504">
        <f>'様式7（履行実績）'!$H20</f>
        <v>0</v>
      </c>
      <c r="GT2" s="504">
        <f>'様式7（履行実績）'!$I20</f>
        <v>0</v>
      </c>
      <c r="GU2" s="508">
        <f>'様式7（履行実績）'!$J20</f>
        <v>0</v>
      </c>
      <c r="GV2" s="504">
        <f>'様式7（履行実績）'!$F21</f>
        <v>0</v>
      </c>
      <c r="GW2" s="504">
        <f>'様式7（履行実績）'!$G21</f>
        <v>0</v>
      </c>
      <c r="GX2" s="504">
        <f>'様式7（履行実績）'!$H21</f>
        <v>0</v>
      </c>
      <c r="GY2" s="504">
        <f>'様式7（履行実績）'!$I21</f>
        <v>0</v>
      </c>
      <c r="GZ2" s="508">
        <f>'様式7（履行実績）'!$J21</f>
        <v>0</v>
      </c>
      <c r="HA2" s="504">
        <f>'様式7（履行実績）'!$F22</f>
        <v>0</v>
      </c>
      <c r="HB2" s="504">
        <f>'様式7（履行実績）'!$G22</f>
        <v>0</v>
      </c>
      <c r="HC2" s="504">
        <f>'様式7（履行実績）'!$H22</f>
        <v>0</v>
      </c>
      <c r="HD2" s="504">
        <f>'様式7（履行実績）'!$I22</f>
        <v>0</v>
      </c>
      <c r="HE2" s="508">
        <f>'様式7（履行実績）'!$J22</f>
        <v>0</v>
      </c>
      <c r="HF2" s="504">
        <f>'様式7（履行実績）'!$F23</f>
        <v>0</v>
      </c>
      <c r="HG2" s="504">
        <f>'様式7（履行実績）'!$G23</f>
        <v>0</v>
      </c>
      <c r="HH2" s="504">
        <f>'様式7（履行実績）'!$H23</f>
        <v>0</v>
      </c>
      <c r="HI2" s="504">
        <f>'様式7（履行実績）'!$I23</f>
        <v>0</v>
      </c>
      <c r="HJ2" s="508">
        <f>'様式7（履行実績）'!$J23</f>
        <v>0</v>
      </c>
      <c r="HK2" s="504">
        <f>'様式7（履行実績）'!$F24</f>
        <v>0</v>
      </c>
      <c r="HL2" s="504">
        <f>'様式7（履行実績）'!$G24</f>
        <v>0</v>
      </c>
      <c r="HM2" s="504">
        <f>'様式7（履行実績）'!$H24</f>
        <v>0</v>
      </c>
      <c r="HN2" s="504">
        <f>'様式7（履行実績）'!$I24</f>
        <v>0</v>
      </c>
      <c r="HO2" s="508">
        <f>'様式7（履行実績）'!$J24</f>
        <v>0</v>
      </c>
      <c r="HP2" s="504">
        <f>'様式7（履行実績）'!$F25</f>
        <v>0</v>
      </c>
      <c r="HQ2" s="504">
        <f>'様式7（履行実績）'!$G25</f>
        <v>0</v>
      </c>
      <c r="HR2" s="504">
        <f>'様式7（履行実績）'!$H25</f>
        <v>0</v>
      </c>
      <c r="HS2" s="504">
        <f>'様式7（履行実績）'!$I25</f>
        <v>0</v>
      </c>
      <c r="HT2" s="508">
        <f>'様式7（履行実績）'!$J25</f>
        <v>0</v>
      </c>
      <c r="HU2" s="504">
        <f>'様式7（履行実績）'!$F26</f>
        <v>0</v>
      </c>
      <c r="HV2" s="504">
        <f>'様式7（履行実績）'!$G26</f>
        <v>0</v>
      </c>
      <c r="HW2" s="504">
        <f>'様式7（履行実績）'!$H26</f>
        <v>0</v>
      </c>
      <c r="HX2" s="504">
        <f>'様式7（履行実績）'!$I26</f>
        <v>0</v>
      </c>
      <c r="HY2" s="508">
        <f>'様式7（履行実績）'!$J26</f>
        <v>0</v>
      </c>
      <c r="HZ2" s="504">
        <f>'様式7（履行実績）'!$F27</f>
        <v>0</v>
      </c>
      <c r="IA2" s="504">
        <f>'様式7（履行実績）'!$G27</f>
        <v>0</v>
      </c>
      <c r="IB2" s="504">
        <f>'様式7（履行実績）'!$H27</f>
        <v>0</v>
      </c>
      <c r="IC2" s="504">
        <f>'様式7（履行実績）'!$I27</f>
        <v>0</v>
      </c>
      <c r="ID2" s="508">
        <f>'様式7（履行実績）'!$J27</f>
        <v>0</v>
      </c>
      <c r="IE2" s="504">
        <f>'様式7（履行実績）'!$F28</f>
        <v>0</v>
      </c>
      <c r="IF2" s="504">
        <f>'様式7（履行実績）'!$G28</f>
        <v>0</v>
      </c>
      <c r="IG2" s="504">
        <f>'様式7（履行実績）'!$H28</f>
        <v>0</v>
      </c>
      <c r="IH2" s="504">
        <f>'様式7（履行実績）'!$I28</f>
        <v>0</v>
      </c>
      <c r="II2" s="508">
        <f>'様式7（履行実績）'!$J28</f>
        <v>0</v>
      </c>
      <c r="IJ2" s="504">
        <f>'様式7（履行実績）'!$F29</f>
        <v>0</v>
      </c>
      <c r="IK2" s="504">
        <f>'様式7（履行実績）'!$G29</f>
        <v>0</v>
      </c>
      <c r="IL2" s="504">
        <f>'様式7（履行実績）'!$H29</f>
        <v>0</v>
      </c>
      <c r="IM2" s="504">
        <f>'様式7（履行実績）'!$I29</f>
        <v>0</v>
      </c>
      <c r="IN2" s="508">
        <f>'様式7（履行実績）'!$J29</f>
        <v>0</v>
      </c>
      <c r="IO2" s="504">
        <f>'様式7（履行実績）'!$F30</f>
        <v>0</v>
      </c>
      <c r="IP2" s="504">
        <f>'様式7（履行実績）'!$G30</f>
        <v>0</v>
      </c>
      <c r="IQ2" s="504">
        <f>'様式7（履行実績）'!$H30</f>
        <v>0</v>
      </c>
      <c r="IR2" s="504">
        <f>'様式7（履行実績）'!$I30</f>
        <v>0</v>
      </c>
      <c r="IS2" s="508">
        <f>'様式7（履行実績）'!$J30</f>
        <v>0</v>
      </c>
      <c r="IT2" s="504">
        <f>'様式7（履行実績）'!$F31</f>
        <v>0</v>
      </c>
      <c r="IU2" s="504">
        <f>'様式7（履行実績）'!$G31</f>
        <v>0</v>
      </c>
      <c r="IV2" s="504">
        <f>'様式7（履行実績）'!$H31</f>
        <v>0</v>
      </c>
      <c r="IW2" s="504">
        <f>'様式7（履行実績）'!$I31</f>
        <v>0</v>
      </c>
      <c r="IX2" s="508">
        <f>'様式7（履行実績）'!$J31</f>
        <v>0</v>
      </c>
      <c r="IY2" s="504">
        <f>'様式7（履行実績）'!$F32</f>
        <v>0</v>
      </c>
      <c r="IZ2" s="504">
        <f>'様式7（履行実績）'!$G32</f>
        <v>0</v>
      </c>
      <c r="JA2" s="504">
        <f>'様式7（履行実績）'!$H32</f>
        <v>0</v>
      </c>
      <c r="JB2" s="504">
        <f>'様式7（履行実績）'!$I32</f>
        <v>0</v>
      </c>
      <c r="JC2" s="508">
        <f>'様式7（履行実績）'!$J32</f>
        <v>0</v>
      </c>
      <c r="JD2" s="504">
        <f>'様式7（履行実績）'!$F33</f>
        <v>0</v>
      </c>
      <c r="JE2" s="504">
        <f>'様式7（履行実績）'!$G33</f>
        <v>0</v>
      </c>
      <c r="JF2" s="504">
        <f>'様式7（履行実績）'!$H33</f>
        <v>0</v>
      </c>
      <c r="JG2" s="504">
        <f>'様式7（履行実績）'!$I33</f>
        <v>0</v>
      </c>
      <c r="JH2" s="508">
        <f>'様式7（履行実績）'!$J33</f>
        <v>0</v>
      </c>
      <c r="JI2" s="504">
        <f>'様式7（履行実績）'!$F34</f>
        <v>0</v>
      </c>
      <c r="JJ2" s="504">
        <f>'様式7（履行実績）'!$G34</f>
        <v>0</v>
      </c>
      <c r="JK2" s="504">
        <f>'様式7（履行実績）'!$H34</f>
        <v>0</v>
      </c>
      <c r="JL2" s="504">
        <f>'様式7（履行実績）'!$I34</f>
        <v>0</v>
      </c>
      <c r="JM2" s="508">
        <f>'様式7（履行実績）'!$J34</f>
        <v>0</v>
      </c>
      <c r="JN2" s="504">
        <f>'様式7（履行実績）'!$F35</f>
        <v>0</v>
      </c>
      <c r="JO2" s="504">
        <f>'様式7（履行実績）'!$G35</f>
        <v>0</v>
      </c>
      <c r="JP2" s="504">
        <f>'様式7（履行実績）'!$H35</f>
        <v>0</v>
      </c>
      <c r="JQ2" s="504">
        <f>'様式7（履行実績）'!$I35</f>
        <v>0</v>
      </c>
      <c r="JR2" s="508">
        <f>'様式7（履行実績）'!$J35</f>
        <v>0</v>
      </c>
      <c r="JS2" s="504">
        <f>'様式7（履行実績）'!$F36</f>
        <v>0</v>
      </c>
      <c r="JT2" s="504">
        <f>'様式7（履行実績）'!$G36</f>
        <v>0</v>
      </c>
      <c r="JU2" s="504">
        <f>'様式7（履行実績）'!$H36</f>
        <v>0</v>
      </c>
      <c r="JV2" s="504">
        <f>'様式7（履行実績）'!$I36</f>
        <v>0</v>
      </c>
      <c r="JW2" s="508">
        <f>'様式7（履行実績）'!$J36</f>
        <v>0</v>
      </c>
      <c r="JX2" s="504">
        <f>'様式7（履行実績）'!$F37</f>
        <v>0</v>
      </c>
      <c r="JY2" s="504">
        <f>'様式7（履行実績）'!$G37</f>
        <v>0</v>
      </c>
      <c r="JZ2" s="504">
        <f>'様式7（履行実績）'!$H37</f>
        <v>0</v>
      </c>
      <c r="KA2" s="504">
        <f>'様式7（履行実績）'!$I37</f>
        <v>0</v>
      </c>
      <c r="KB2" s="508">
        <f>'様式7（履行実績）'!$J37</f>
        <v>0</v>
      </c>
      <c r="KC2" s="504">
        <f>'様式９（地域貢献活動状況報告書）'!F10</f>
        <v>0</v>
      </c>
      <c r="KD2" s="504">
        <f>'様式９（地域貢献活動状況報告書）'!F11</f>
        <v>0</v>
      </c>
      <c r="KE2" s="504">
        <f>'様式９（地域貢献活動状況報告書）'!F12</f>
        <v>0</v>
      </c>
      <c r="KF2" s="504">
        <f>'様式９（地域貢献活動状況報告書）'!F13</f>
        <v>0</v>
      </c>
      <c r="KG2" s="504">
        <f>'様式９（地域貢献活動状況報告書）'!F14</f>
        <v>0</v>
      </c>
      <c r="KH2" s="504">
        <f>'様式９（地域貢献活動状況報告書）'!F15</f>
        <v>0</v>
      </c>
      <c r="KI2" s="504">
        <f>'様式９（地域貢献活動状況報告書）'!F16</f>
        <v>0</v>
      </c>
      <c r="KJ2" s="504">
        <f>'様式９（地域貢献活動状況報告書）'!F17</f>
        <v>0</v>
      </c>
      <c r="KK2" s="504">
        <f>'様式９（地域貢献活動状況報告書）'!F18</f>
        <v>0</v>
      </c>
      <c r="KL2" s="504">
        <f>'様式９（地域貢献活動状況報告書）'!G10</f>
        <v>0</v>
      </c>
      <c r="KM2" s="504">
        <f>'様式９（地域貢献活動状況報告書）'!G11</f>
        <v>0</v>
      </c>
      <c r="KN2" s="504">
        <f>'様式９（地域貢献活動状況報告書）'!G12</f>
        <v>0</v>
      </c>
      <c r="KO2" s="504">
        <f>'様式９（地域貢献活動状況報告書）'!G13</f>
        <v>0</v>
      </c>
      <c r="KP2" s="504">
        <f>'様式９（地域貢献活動状況報告書）'!G14</f>
        <v>0</v>
      </c>
      <c r="KQ2" s="504">
        <f>'様式９（地域貢献活動状況報告書）'!G15</f>
        <v>0</v>
      </c>
      <c r="KR2" s="504">
        <f>'様式９（地域貢献活動状況報告書）'!G16</f>
        <v>0</v>
      </c>
      <c r="KS2" s="504">
        <f>'様式９（地域貢献活動状況報告書）'!G17</f>
        <v>0</v>
      </c>
      <c r="KT2" s="504">
        <f>'様式９（地域貢献活動状況報告書）'!G18</f>
        <v>0</v>
      </c>
    </row>
  </sheetData>
  <sheetProtection password="F279" sheet="1" objects="1" scenarios="1"/>
  <phoneticPr fontId="5"/>
  <pageMargins left="0.7" right="0.7" top="0.75" bottom="0.75" header="0.3" footer="0.3"/>
  <pageSetup paperSize="9"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1:E318"/>
  <sheetViews>
    <sheetView topLeftCell="A79" zoomScaleSheetLayoutView="100" workbookViewId="0"/>
  </sheetViews>
  <sheetFormatPr defaultRowHeight="13.2"/>
  <cols>
    <col min="1" max="1" width="5.75" style="511" customWidth="1"/>
    <col min="2" max="3" width="14.125" style="511" customWidth="1"/>
    <col min="4" max="4" width="5.77734375" style="511" customWidth="1"/>
    <col min="5" max="5" width="21.375" style="511" customWidth="1"/>
    <col min="6" max="16384" width="8.88671875" style="511" customWidth="1"/>
  </cols>
  <sheetData>
    <row r="1" spans="1:5" ht="21">
      <c r="A1" s="512" t="s">
        <v>312</v>
      </c>
      <c r="B1" s="535"/>
      <c r="C1" s="535"/>
      <c r="D1" s="535"/>
      <c r="E1" s="535"/>
    </row>
    <row r="2" spans="1:5" ht="14.25" customHeight="1">
      <c r="A2" s="513"/>
      <c r="B2" s="513"/>
      <c r="C2" s="513"/>
      <c r="D2" s="513"/>
      <c r="E2" s="513"/>
    </row>
    <row r="3" spans="1:5" ht="15" customHeight="1">
      <c r="A3" s="514" t="s">
        <v>255</v>
      </c>
      <c r="B3" s="536"/>
      <c r="C3" s="571"/>
      <c r="D3" s="584" t="s">
        <v>109</v>
      </c>
      <c r="E3" s="603"/>
    </row>
    <row r="4" spans="1:5" ht="15" customHeight="1">
      <c r="A4" s="515" t="s">
        <v>8</v>
      </c>
      <c r="B4" s="537" t="s">
        <v>291</v>
      </c>
      <c r="C4" s="537"/>
      <c r="D4" s="585" t="s">
        <v>8</v>
      </c>
      <c r="E4" s="604" t="s">
        <v>28</v>
      </c>
    </row>
    <row r="5" spans="1:5" ht="15" customHeight="1">
      <c r="A5" s="516">
        <v>101</v>
      </c>
      <c r="B5" s="538" t="s">
        <v>88</v>
      </c>
      <c r="C5" s="538" t="str">
        <v>小分類表!$D$5:$E$11</v>
      </c>
      <c r="D5" s="586" t="s">
        <v>94</v>
      </c>
      <c r="E5" s="605" t="s">
        <v>327</v>
      </c>
    </row>
    <row r="6" spans="1:5" ht="15" customHeight="1">
      <c r="A6" s="517"/>
      <c r="B6" s="539"/>
      <c r="C6" s="539"/>
      <c r="D6" s="586" t="s">
        <v>301</v>
      </c>
      <c r="E6" s="605" t="s">
        <v>360</v>
      </c>
    </row>
    <row r="7" spans="1:5" ht="15" customHeight="1">
      <c r="A7" s="517"/>
      <c r="B7" s="539"/>
      <c r="C7" s="539"/>
      <c r="D7" s="586" t="s">
        <v>282</v>
      </c>
      <c r="E7" s="605" t="s">
        <v>363</v>
      </c>
    </row>
    <row r="8" spans="1:5" ht="15" customHeight="1">
      <c r="A8" s="517"/>
      <c r="B8" s="539"/>
      <c r="C8" s="539"/>
      <c r="D8" s="586" t="s">
        <v>303</v>
      </c>
      <c r="E8" s="605" t="s">
        <v>365</v>
      </c>
    </row>
    <row r="9" spans="1:5" ht="15" customHeight="1">
      <c r="A9" s="517"/>
      <c r="B9" s="539"/>
      <c r="C9" s="539"/>
      <c r="D9" s="586" t="s">
        <v>305</v>
      </c>
      <c r="E9" s="605" t="s">
        <v>336</v>
      </c>
    </row>
    <row r="10" spans="1:5" ht="15" customHeight="1">
      <c r="A10" s="517"/>
      <c r="B10" s="539"/>
      <c r="C10" s="539"/>
      <c r="D10" s="586" t="s">
        <v>307</v>
      </c>
      <c r="E10" s="605" t="s">
        <v>366</v>
      </c>
    </row>
    <row r="11" spans="1:5" ht="15" customHeight="1">
      <c r="A11" s="518"/>
      <c r="B11" s="540"/>
      <c r="C11" s="540"/>
      <c r="D11" s="586" t="s">
        <v>308</v>
      </c>
      <c r="E11" s="605" t="s">
        <v>370</v>
      </c>
    </row>
    <row r="12" spans="1:5" ht="15" customHeight="1">
      <c r="A12" s="516">
        <v>102</v>
      </c>
      <c r="B12" s="538" t="s">
        <v>92</v>
      </c>
      <c r="C12" s="538" t="str">
        <v>小分類表!$D$12:$E$16</v>
      </c>
      <c r="D12" s="586" t="s">
        <v>94</v>
      </c>
      <c r="E12" s="606" t="s">
        <v>99</v>
      </c>
    </row>
    <row r="13" spans="1:5" ht="15" customHeight="1">
      <c r="A13" s="517"/>
      <c r="B13" s="539"/>
      <c r="C13" s="539"/>
      <c r="D13" s="586" t="s">
        <v>301</v>
      </c>
      <c r="E13" s="605" t="s">
        <v>371</v>
      </c>
    </row>
    <row r="14" spans="1:5" ht="15" customHeight="1">
      <c r="A14" s="517"/>
      <c r="B14" s="539"/>
      <c r="C14" s="539"/>
      <c r="D14" s="586" t="s">
        <v>282</v>
      </c>
      <c r="E14" s="605" t="s">
        <v>37</v>
      </c>
    </row>
    <row r="15" spans="1:5" ht="15" customHeight="1">
      <c r="A15" s="517"/>
      <c r="B15" s="539"/>
      <c r="C15" s="539"/>
      <c r="D15" s="586" t="s">
        <v>303</v>
      </c>
      <c r="E15" s="606" t="s">
        <v>372</v>
      </c>
    </row>
    <row r="16" spans="1:5" ht="15" customHeight="1">
      <c r="A16" s="518"/>
      <c r="B16" s="540"/>
      <c r="C16" s="540"/>
      <c r="D16" s="586" t="s">
        <v>305</v>
      </c>
      <c r="E16" s="605" t="s">
        <v>370</v>
      </c>
    </row>
    <row r="17" spans="1:5" ht="15" customHeight="1">
      <c r="A17" s="517">
        <v>103</v>
      </c>
      <c r="B17" s="539" t="s">
        <v>95</v>
      </c>
      <c r="C17" s="539" t="str">
        <v>小分類表!$D$17:$E$17</v>
      </c>
      <c r="D17" s="586" t="s">
        <v>94</v>
      </c>
      <c r="E17" s="605" t="s">
        <v>95</v>
      </c>
    </row>
    <row r="18" spans="1:5" ht="15" customHeight="1">
      <c r="A18" s="519">
        <v>104</v>
      </c>
      <c r="B18" s="541" t="s">
        <v>98</v>
      </c>
      <c r="C18" s="541" t="str">
        <v>小分類表!$D$18:$E$18</v>
      </c>
      <c r="D18" s="586" t="s">
        <v>94</v>
      </c>
      <c r="E18" s="605" t="s">
        <v>98</v>
      </c>
    </row>
    <row r="19" spans="1:5" ht="15" customHeight="1">
      <c r="A19" s="516">
        <v>105</v>
      </c>
      <c r="B19" s="542" t="s">
        <v>284</v>
      </c>
      <c r="C19" s="538" t="str">
        <v>小分類表!$D$19:$E$24</v>
      </c>
      <c r="D19" s="586" t="s">
        <v>94</v>
      </c>
      <c r="E19" s="605" t="s">
        <v>374</v>
      </c>
    </row>
    <row r="20" spans="1:5" ht="15" customHeight="1">
      <c r="A20" s="517"/>
      <c r="B20" s="539"/>
      <c r="C20" s="539"/>
      <c r="D20" s="586" t="s">
        <v>301</v>
      </c>
      <c r="E20" s="605" t="s">
        <v>375</v>
      </c>
    </row>
    <row r="21" spans="1:5" ht="15" customHeight="1">
      <c r="A21" s="517"/>
      <c r="B21" s="539"/>
      <c r="C21" s="539"/>
      <c r="D21" s="586" t="s">
        <v>282</v>
      </c>
      <c r="E21" s="605" t="s">
        <v>377</v>
      </c>
    </row>
    <row r="22" spans="1:5" ht="15" customHeight="1">
      <c r="A22" s="517"/>
      <c r="B22" s="539"/>
      <c r="C22" s="539"/>
      <c r="D22" s="586" t="s">
        <v>303</v>
      </c>
      <c r="E22" s="607"/>
    </row>
    <row r="23" spans="1:5" ht="15" customHeight="1">
      <c r="A23" s="517"/>
      <c r="B23" s="539"/>
      <c r="C23" s="539"/>
      <c r="D23" s="586" t="s">
        <v>305</v>
      </c>
      <c r="E23" s="605" t="s">
        <v>158</v>
      </c>
    </row>
    <row r="24" spans="1:5" ht="15" customHeight="1">
      <c r="A24" s="518"/>
      <c r="B24" s="540"/>
      <c r="C24" s="540"/>
      <c r="D24" s="586" t="s">
        <v>307</v>
      </c>
      <c r="E24" s="605" t="s">
        <v>370</v>
      </c>
    </row>
    <row r="25" spans="1:5" ht="15" customHeight="1">
      <c r="A25" s="519">
        <v>106</v>
      </c>
      <c r="B25" s="541" t="s">
        <v>102</v>
      </c>
      <c r="C25" s="541" t="str">
        <v>小分類表!$D$25:$E$25</v>
      </c>
      <c r="D25" s="586" t="s">
        <v>94</v>
      </c>
      <c r="E25" s="605" t="s">
        <v>102</v>
      </c>
    </row>
    <row r="26" spans="1:5" ht="15" customHeight="1">
      <c r="A26" s="516">
        <v>107</v>
      </c>
      <c r="B26" s="538" t="s">
        <v>103</v>
      </c>
      <c r="C26" s="538" t="str">
        <v>小分類表!$D$26:$E$26</v>
      </c>
      <c r="D26" s="586" t="s">
        <v>94</v>
      </c>
      <c r="E26" s="605" t="s">
        <v>103</v>
      </c>
    </row>
    <row r="27" spans="1:5" ht="15" customHeight="1">
      <c r="A27" s="516">
        <v>108</v>
      </c>
      <c r="B27" s="538" t="s">
        <v>104</v>
      </c>
      <c r="C27" s="538" t="str">
        <v>小分類表!$D$27:$E$31</v>
      </c>
      <c r="D27" s="586" t="s">
        <v>94</v>
      </c>
      <c r="E27" s="605" t="s">
        <v>228</v>
      </c>
    </row>
    <row r="28" spans="1:5" ht="15" customHeight="1">
      <c r="A28" s="517"/>
      <c r="B28" s="539"/>
      <c r="C28" s="539"/>
      <c r="D28" s="586" t="s">
        <v>301</v>
      </c>
      <c r="E28" s="605" t="s">
        <v>232</v>
      </c>
    </row>
    <row r="29" spans="1:5" ht="15" customHeight="1">
      <c r="A29" s="517"/>
      <c r="B29" s="539"/>
      <c r="C29" s="539"/>
      <c r="D29" s="586" t="s">
        <v>282</v>
      </c>
      <c r="E29" s="605" t="s">
        <v>378</v>
      </c>
    </row>
    <row r="30" spans="1:5" ht="15" customHeight="1">
      <c r="A30" s="517"/>
      <c r="B30" s="539"/>
      <c r="C30" s="539"/>
      <c r="D30" s="586" t="s">
        <v>303</v>
      </c>
      <c r="E30" s="605" t="s">
        <v>379</v>
      </c>
    </row>
    <row r="31" spans="1:5" ht="15" customHeight="1">
      <c r="A31" s="518"/>
      <c r="B31" s="540"/>
      <c r="C31" s="540"/>
      <c r="D31" s="586" t="s">
        <v>305</v>
      </c>
      <c r="E31" s="605" t="s">
        <v>370</v>
      </c>
    </row>
    <row r="32" spans="1:5" ht="15" customHeight="1">
      <c r="A32" s="516">
        <v>109</v>
      </c>
      <c r="B32" s="538" t="s">
        <v>313</v>
      </c>
      <c r="C32" s="538" t="str">
        <v>小分類表!$D$32:$E$35</v>
      </c>
      <c r="D32" s="586" t="s">
        <v>94</v>
      </c>
      <c r="E32" s="605" t="s">
        <v>380</v>
      </c>
    </row>
    <row r="33" spans="1:5" ht="15" customHeight="1">
      <c r="A33" s="517"/>
      <c r="B33" s="539"/>
      <c r="C33" s="539"/>
      <c r="D33" s="586" t="s">
        <v>301</v>
      </c>
      <c r="E33" s="605" t="s">
        <v>364</v>
      </c>
    </row>
    <row r="34" spans="1:5" ht="15" customHeight="1">
      <c r="A34" s="517"/>
      <c r="B34" s="539"/>
      <c r="C34" s="539"/>
      <c r="D34" s="586" t="s">
        <v>282</v>
      </c>
      <c r="E34" s="605" t="s">
        <v>382</v>
      </c>
    </row>
    <row r="35" spans="1:5" ht="15" customHeight="1">
      <c r="A35" s="518"/>
      <c r="B35" s="540"/>
      <c r="C35" s="540"/>
      <c r="D35" s="586" t="s">
        <v>303</v>
      </c>
      <c r="E35" s="608" t="s">
        <v>370</v>
      </c>
    </row>
    <row r="36" spans="1:5" ht="15" customHeight="1">
      <c r="A36" s="516">
        <v>110</v>
      </c>
      <c r="B36" s="543" t="s">
        <v>316</v>
      </c>
      <c r="C36" s="572" t="str">
        <v>小分類表!$D$36:$E$37</v>
      </c>
      <c r="D36" s="587" t="s">
        <v>94</v>
      </c>
      <c r="E36" s="608" t="s">
        <v>384</v>
      </c>
    </row>
    <row r="37" spans="1:5" ht="15" customHeight="1">
      <c r="A37" s="518"/>
      <c r="B37" s="543" t="s">
        <v>318</v>
      </c>
      <c r="C37" s="573"/>
      <c r="D37" s="588"/>
      <c r="E37" s="609"/>
    </row>
    <row r="38" spans="1:5" ht="15" customHeight="1">
      <c r="A38" s="516">
        <v>111</v>
      </c>
      <c r="B38" s="538" t="s">
        <v>111</v>
      </c>
      <c r="C38" s="538" t="str">
        <v>小分類表!$D$38:$E$41</v>
      </c>
      <c r="D38" s="586" t="s">
        <v>94</v>
      </c>
      <c r="E38" s="605" t="s">
        <v>225</v>
      </c>
    </row>
    <row r="39" spans="1:5" ht="15" customHeight="1">
      <c r="A39" s="517"/>
      <c r="B39" s="539"/>
      <c r="C39" s="539"/>
      <c r="D39" s="586" t="s">
        <v>301</v>
      </c>
      <c r="E39" s="605" t="s">
        <v>373</v>
      </c>
    </row>
    <row r="40" spans="1:5" ht="15" customHeight="1">
      <c r="A40" s="517"/>
      <c r="B40" s="539"/>
      <c r="C40" s="539"/>
      <c r="D40" s="586" t="s">
        <v>282</v>
      </c>
      <c r="E40" s="605" t="s">
        <v>385</v>
      </c>
    </row>
    <row r="41" spans="1:5" ht="15" customHeight="1">
      <c r="A41" s="518"/>
      <c r="B41" s="540"/>
      <c r="C41" s="540"/>
      <c r="D41" s="586" t="s">
        <v>303</v>
      </c>
      <c r="E41" s="605" t="s">
        <v>370</v>
      </c>
    </row>
    <row r="42" spans="1:5" ht="15" customHeight="1">
      <c r="A42" s="519">
        <v>112</v>
      </c>
      <c r="B42" s="541" t="s">
        <v>212</v>
      </c>
      <c r="C42" s="541" t="str">
        <v>小分類表!$D$42:$E$42</v>
      </c>
      <c r="D42" s="586" t="s">
        <v>94</v>
      </c>
      <c r="E42" s="605" t="s">
        <v>212</v>
      </c>
    </row>
    <row r="43" spans="1:5" ht="15" customHeight="1">
      <c r="A43" s="516">
        <v>113</v>
      </c>
      <c r="B43" s="538" t="s">
        <v>115</v>
      </c>
      <c r="C43" s="538" t="str">
        <v>小分類表!$D$43:$E$47</v>
      </c>
      <c r="D43" s="586" t="s">
        <v>94</v>
      </c>
      <c r="E43" s="605" t="s">
        <v>181</v>
      </c>
    </row>
    <row r="44" spans="1:5" ht="15" customHeight="1">
      <c r="A44" s="517"/>
      <c r="B44" s="539"/>
      <c r="C44" s="539"/>
      <c r="D44" s="586" t="s">
        <v>301</v>
      </c>
      <c r="E44" s="605" t="s">
        <v>387</v>
      </c>
    </row>
    <row r="45" spans="1:5" ht="15" customHeight="1">
      <c r="A45" s="517"/>
      <c r="B45" s="539"/>
      <c r="C45" s="539"/>
      <c r="D45" s="586" t="s">
        <v>282</v>
      </c>
      <c r="E45" s="605" t="s">
        <v>386</v>
      </c>
    </row>
    <row r="46" spans="1:5" ht="15" customHeight="1">
      <c r="A46" s="517"/>
      <c r="B46" s="539"/>
      <c r="C46" s="539"/>
      <c r="D46" s="586" t="s">
        <v>303</v>
      </c>
      <c r="E46" s="605" t="s">
        <v>343</v>
      </c>
    </row>
    <row r="47" spans="1:5" ht="15" customHeight="1">
      <c r="A47" s="518"/>
      <c r="B47" s="540"/>
      <c r="C47" s="540"/>
      <c r="D47" s="586" t="s">
        <v>305</v>
      </c>
      <c r="E47" s="605" t="s">
        <v>370</v>
      </c>
    </row>
    <row r="48" spans="1:5" ht="15" customHeight="1">
      <c r="A48" s="519">
        <v>114</v>
      </c>
      <c r="B48" s="541" t="s">
        <v>116</v>
      </c>
      <c r="C48" s="541" t="str">
        <v>小分類表!$D$48:$E$48</v>
      </c>
      <c r="D48" s="586" t="s">
        <v>94</v>
      </c>
      <c r="E48" s="605" t="s">
        <v>116</v>
      </c>
    </row>
    <row r="49" spans="1:5" ht="15" customHeight="1">
      <c r="A49" s="520">
        <v>115</v>
      </c>
      <c r="B49" s="544" t="s">
        <v>319</v>
      </c>
      <c r="C49" s="544" t="str">
        <v>小分類表!$D$49:$E$49</v>
      </c>
      <c r="D49" s="589" t="s">
        <v>94</v>
      </c>
      <c r="E49" s="610" t="s">
        <v>319</v>
      </c>
    </row>
    <row r="50" spans="1:5">
      <c r="A50" s="521">
        <v>116</v>
      </c>
      <c r="B50" s="541" t="s">
        <v>121</v>
      </c>
      <c r="C50" s="541" t="str">
        <v>小分類表!$D$50:$E$50</v>
      </c>
      <c r="D50" s="586" t="s">
        <v>94</v>
      </c>
      <c r="E50" s="605" t="s">
        <v>121</v>
      </c>
    </row>
    <row r="51" spans="1:5">
      <c r="A51" s="516">
        <v>117</v>
      </c>
      <c r="B51" s="538" t="s">
        <v>81</v>
      </c>
      <c r="C51" s="538" t="str">
        <v>小分類表!$D$51:$E$56</v>
      </c>
      <c r="D51" s="586" t="s">
        <v>94</v>
      </c>
      <c r="E51" s="605" t="s">
        <v>390</v>
      </c>
    </row>
    <row r="52" spans="1:5">
      <c r="A52" s="517"/>
      <c r="B52" s="539"/>
      <c r="C52" s="539"/>
      <c r="D52" s="586" t="s">
        <v>301</v>
      </c>
      <c r="E52" s="605" t="s">
        <v>391</v>
      </c>
    </row>
    <row r="53" spans="1:5">
      <c r="A53" s="517"/>
      <c r="B53" s="539"/>
      <c r="C53" s="539"/>
      <c r="D53" s="586" t="s">
        <v>282</v>
      </c>
      <c r="E53" s="605" t="s">
        <v>269</v>
      </c>
    </row>
    <row r="54" spans="1:5">
      <c r="A54" s="517"/>
      <c r="B54" s="539"/>
      <c r="C54" s="539"/>
      <c r="D54" s="586" t="s">
        <v>303</v>
      </c>
      <c r="E54" s="605" t="s">
        <v>392</v>
      </c>
    </row>
    <row r="55" spans="1:5">
      <c r="A55" s="517"/>
      <c r="B55" s="539"/>
      <c r="C55" s="539"/>
      <c r="D55" s="586" t="s">
        <v>305</v>
      </c>
      <c r="E55" s="605" t="s">
        <v>394</v>
      </c>
    </row>
    <row r="56" spans="1:5">
      <c r="A56" s="518"/>
      <c r="B56" s="540"/>
      <c r="C56" s="540"/>
      <c r="D56" s="586" t="s">
        <v>307</v>
      </c>
      <c r="E56" s="605" t="s">
        <v>370</v>
      </c>
    </row>
    <row r="57" spans="1:5">
      <c r="A57" s="516">
        <v>118</v>
      </c>
      <c r="B57" s="538" t="s">
        <v>123</v>
      </c>
      <c r="C57" s="538" t="str">
        <v>小分類表!$D$57:$E$61</v>
      </c>
      <c r="D57" s="586" t="s">
        <v>94</v>
      </c>
      <c r="E57" s="605" t="s">
        <v>79</v>
      </c>
    </row>
    <row r="58" spans="1:5">
      <c r="A58" s="517"/>
      <c r="B58" s="539"/>
      <c r="C58" s="539"/>
      <c r="D58" s="586" t="s">
        <v>301</v>
      </c>
      <c r="E58" s="605" t="s">
        <v>19</v>
      </c>
    </row>
    <row r="59" spans="1:5">
      <c r="A59" s="517"/>
      <c r="B59" s="539"/>
      <c r="C59" s="539"/>
      <c r="D59" s="586" t="s">
        <v>282</v>
      </c>
      <c r="E59" s="605" t="s">
        <v>396</v>
      </c>
    </row>
    <row r="60" spans="1:5">
      <c r="A60" s="517"/>
      <c r="B60" s="539"/>
      <c r="C60" s="539"/>
      <c r="D60" s="586" t="s">
        <v>303</v>
      </c>
      <c r="E60" s="605" t="s">
        <v>314</v>
      </c>
    </row>
    <row r="61" spans="1:5">
      <c r="A61" s="518"/>
      <c r="B61" s="540"/>
      <c r="C61" s="540"/>
      <c r="D61" s="586" t="s">
        <v>305</v>
      </c>
      <c r="E61" s="605" t="s">
        <v>370</v>
      </c>
    </row>
    <row r="62" spans="1:5">
      <c r="A62" s="516">
        <v>119</v>
      </c>
      <c r="B62" s="538" t="s">
        <v>76</v>
      </c>
      <c r="C62" s="538" t="str">
        <v>小分類表!$D$62:$E$64</v>
      </c>
      <c r="D62" s="586" t="s">
        <v>94</v>
      </c>
      <c r="E62" s="605" t="s">
        <v>397</v>
      </c>
    </row>
    <row r="63" spans="1:5">
      <c r="A63" s="517"/>
      <c r="B63" s="539"/>
      <c r="C63" s="539"/>
      <c r="D63" s="586" t="s">
        <v>301</v>
      </c>
      <c r="E63" s="605" t="s">
        <v>224</v>
      </c>
    </row>
    <row r="64" spans="1:5">
      <c r="A64" s="518"/>
      <c r="B64" s="540"/>
      <c r="C64" s="540"/>
      <c r="D64" s="586" t="s">
        <v>282</v>
      </c>
      <c r="E64" s="605" t="s">
        <v>370</v>
      </c>
    </row>
    <row r="65" spans="1:5">
      <c r="A65" s="516">
        <v>120</v>
      </c>
      <c r="B65" s="542" t="s">
        <v>302</v>
      </c>
      <c r="C65" s="538" t="str">
        <v>小分類表!$D$65:$E$71</v>
      </c>
      <c r="D65" s="586" t="s">
        <v>94</v>
      </c>
      <c r="E65" s="605" t="s">
        <v>297</v>
      </c>
    </row>
    <row r="66" spans="1:5">
      <c r="A66" s="517"/>
      <c r="B66" s="539"/>
      <c r="C66" s="539"/>
      <c r="D66" s="586" t="s">
        <v>301</v>
      </c>
      <c r="E66" s="605" t="s">
        <v>254</v>
      </c>
    </row>
    <row r="67" spans="1:5">
      <c r="A67" s="517"/>
      <c r="B67" s="539"/>
      <c r="C67" s="539"/>
      <c r="D67" s="586" t="s">
        <v>282</v>
      </c>
      <c r="E67" s="605" t="s">
        <v>399</v>
      </c>
    </row>
    <row r="68" spans="1:5">
      <c r="A68" s="517"/>
      <c r="B68" s="539"/>
      <c r="C68" s="539"/>
      <c r="D68" s="586" t="s">
        <v>303</v>
      </c>
      <c r="E68" s="605" t="s">
        <v>400</v>
      </c>
    </row>
    <row r="69" spans="1:5">
      <c r="A69" s="517"/>
      <c r="B69" s="539"/>
      <c r="C69" s="539"/>
      <c r="D69" s="586" t="s">
        <v>305</v>
      </c>
      <c r="E69" s="608" t="s">
        <v>402</v>
      </c>
    </row>
    <row r="70" spans="1:5">
      <c r="A70" s="517"/>
      <c r="B70" s="539"/>
      <c r="C70" s="539"/>
      <c r="D70" s="586" t="s">
        <v>307</v>
      </c>
      <c r="E70" s="611" t="s">
        <v>403</v>
      </c>
    </row>
    <row r="71" spans="1:5">
      <c r="A71" s="518"/>
      <c r="B71" s="540"/>
      <c r="C71" s="540"/>
      <c r="D71" s="586" t="s">
        <v>308</v>
      </c>
      <c r="E71" s="612" t="s">
        <v>370</v>
      </c>
    </row>
    <row r="72" spans="1:5">
      <c r="A72" s="521">
        <v>121</v>
      </c>
      <c r="B72" s="541" t="s">
        <v>124</v>
      </c>
      <c r="C72" s="541" t="str">
        <v>小分類表!$D$72:$E$72</v>
      </c>
      <c r="D72" s="586" t="s">
        <v>94</v>
      </c>
      <c r="E72" s="613" t="s">
        <v>124</v>
      </c>
    </row>
    <row r="73" spans="1:5">
      <c r="A73" s="516">
        <v>122</v>
      </c>
      <c r="B73" s="538" t="s">
        <v>125</v>
      </c>
      <c r="C73" s="538" t="str">
        <v>小分類表!$D$73:$E$78</v>
      </c>
      <c r="D73" s="586" t="s">
        <v>94</v>
      </c>
      <c r="E73" s="605" t="s">
        <v>135</v>
      </c>
    </row>
    <row r="74" spans="1:5">
      <c r="A74" s="517"/>
      <c r="B74" s="539"/>
      <c r="C74" s="539"/>
      <c r="D74" s="586" t="s">
        <v>301</v>
      </c>
      <c r="E74" s="605" t="s">
        <v>404</v>
      </c>
    </row>
    <row r="75" spans="1:5">
      <c r="A75" s="517"/>
      <c r="B75" s="539"/>
      <c r="C75" s="539"/>
      <c r="D75" s="586" t="s">
        <v>282</v>
      </c>
      <c r="E75" s="605" t="s">
        <v>334</v>
      </c>
    </row>
    <row r="76" spans="1:5">
      <c r="A76" s="517"/>
      <c r="B76" s="539"/>
      <c r="C76" s="539"/>
      <c r="D76" s="586" t="s">
        <v>303</v>
      </c>
      <c r="E76" s="605" t="s">
        <v>34</v>
      </c>
    </row>
    <row r="77" spans="1:5">
      <c r="A77" s="517"/>
      <c r="B77" s="539"/>
      <c r="C77" s="539"/>
      <c r="D77" s="586" t="s">
        <v>305</v>
      </c>
      <c r="E77" s="606" t="s">
        <v>405</v>
      </c>
    </row>
    <row r="78" spans="1:5">
      <c r="A78" s="518"/>
      <c r="B78" s="540"/>
      <c r="C78" s="540"/>
      <c r="D78" s="586" t="s">
        <v>307</v>
      </c>
      <c r="E78" s="605" t="s">
        <v>370</v>
      </c>
    </row>
    <row r="79" spans="1:5">
      <c r="A79" s="521">
        <v>123</v>
      </c>
      <c r="B79" s="541" t="s">
        <v>126</v>
      </c>
      <c r="C79" s="541" t="str">
        <v>小分類表!$D$79:$E$79</v>
      </c>
      <c r="D79" s="586" t="s">
        <v>94</v>
      </c>
      <c r="E79" s="605" t="s">
        <v>126</v>
      </c>
    </row>
    <row r="80" spans="1:5">
      <c r="A80" s="516">
        <v>124</v>
      </c>
      <c r="B80" s="538" t="s">
        <v>128</v>
      </c>
      <c r="C80" s="538" t="str">
        <v>小分類表!$D$80:$E$81</v>
      </c>
      <c r="D80" s="587" t="s">
        <v>94</v>
      </c>
      <c r="E80" s="614" t="s">
        <v>128</v>
      </c>
    </row>
    <row r="81" spans="1:5">
      <c r="A81" s="518"/>
      <c r="B81" s="540"/>
      <c r="C81" s="540"/>
      <c r="D81" s="588"/>
      <c r="E81" s="615"/>
    </row>
    <row r="82" spans="1:5">
      <c r="A82" s="516">
        <v>125</v>
      </c>
      <c r="B82" s="538" t="s">
        <v>132</v>
      </c>
      <c r="C82" s="538" t="str">
        <v>小分類表!$D$82:$E$85</v>
      </c>
      <c r="D82" s="586" t="s">
        <v>94</v>
      </c>
      <c r="E82" s="605" t="s">
        <v>236</v>
      </c>
    </row>
    <row r="83" spans="1:5">
      <c r="A83" s="517"/>
      <c r="B83" s="539"/>
      <c r="C83" s="539"/>
      <c r="D83" s="586" t="s">
        <v>301</v>
      </c>
      <c r="E83" s="605" t="s">
        <v>266</v>
      </c>
    </row>
    <row r="84" spans="1:5">
      <c r="A84" s="517"/>
      <c r="B84" s="539"/>
      <c r="C84" s="539"/>
      <c r="D84" s="586" t="s">
        <v>282</v>
      </c>
      <c r="E84" s="605" t="s">
        <v>350</v>
      </c>
    </row>
    <row r="85" spans="1:5">
      <c r="A85" s="518"/>
      <c r="B85" s="540"/>
      <c r="C85" s="540"/>
      <c r="D85" s="586" t="s">
        <v>303</v>
      </c>
      <c r="E85" s="605" t="s">
        <v>370</v>
      </c>
    </row>
    <row r="86" spans="1:5">
      <c r="A86" s="521">
        <v>126</v>
      </c>
      <c r="B86" s="541" t="s">
        <v>133</v>
      </c>
      <c r="C86" s="541" t="str">
        <v>小分類表!$D$86:$E$86</v>
      </c>
      <c r="D86" s="586" t="s">
        <v>94</v>
      </c>
      <c r="E86" s="605" t="s">
        <v>133</v>
      </c>
    </row>
    <row r="87" spans="1:5">
      <c r="A87" s="516">
        <v>127</v>
      </c>
      <c r="B87" s="538" t="s">
        <v>137</v>
      </c>
      <c r="C87" s="538" t="str">
        <v>小分類表!$D$87:$E$91</v>
      </c>
      <c r="D87" s="586" t="s">
        <v>94</v>
      </c>
      <c r="E87" s="605" t="s">
        <v>407</v>
      </c>
    </row>
    <row r="88" spans="1:5">
      <c r="A88" s="517"/>
      <c r="B88" s="539"/>
      <c r="C88" s="539"/>
      <c r="D88" s="586" t="s">
        <v>301</v>
      </c>
      <c r="E88" s="605" t="s">
        <v>89</v>
      </c>
    </row>
    <row r="89" spans="1:5">
      <c r="A89" s="517"/>
      <c r="B89" s="539"/>
      <c r="C89" s="539"/>
      <c r="D89" s="586" t="s">
        <v>282</v>
      </c>
      <c r="E89" s="605" t="s">
        <v>349</v>
      </c>
    </row>
    <row r="90" spans="1:5">
      <c r="A90" s="517"/>
      <c r="B90" s="539"/>
      <c r="C90" s="539"/>
      <c r="D90" s="586" t="s">
        <v>303</v>
      </c>
      <c r="E90" s="605" t="s">
        <v>408</v>
      </c>
    </row>
    <row r="91" spans="1:5">
      <c r="A91" s="518"/>
      <c r="B91" s="540"/>
      <c r="C91" s="540"/>
      <c r="D91" s="586" t="s">
        <v>305</v>
      </c>
      <c r="E91" s="605" t="s">
        <v>370</v>
      </c>
    </row>
    <row r="92" spans="1:5">
      <c r="A92" s="516">
        <v>128</v>
      </c>
      <c r="B92" s="538" t="s">
        <v>138</v>
      </c>
      <c r="C92" s="538" t="str">
        <v>小分類表!$D$92:$E$93</v>
      </c>
      <c r="D92" s="586" t="s">
        <v>94</v>
      </c>
      <c r="E92" s="605" t="s">
        <v>221</v>
      </c>
    </row>
    <row r="93" spans="1:5">
      <c r="A93" s="517"/>
      <c r="B93" s="539"/>
      <c r="C93" s="540"/>
      <c r="D93" s="587" t="s">
        <v>301</v>
      </c>
      <c r="E93" s="608" t="s">
        <v>411</v>
      </c>
    </row>
    <row r="94" spans="1:5" ht="13.95">
      <c r="A94" s="520">
        <v>129</v>
      </c>
      <c r="B94" s="544" t="s">
        <v>140</v>
      </c>
      <c r="C94" s="544" t="str">
        <v>小分類表!$D$94:$E$94</v>
      </c>
      <c r="D94" s="589" t="s">
        <v>94</v>
      </c>
      <c r="E94" s="610" t="s">
        <v>140</v>
      </c>
    </row>
    <row r="95" spans="1:5">
      <c r="A95" s="522">
        <v>201</v>
      </c>
      <c r="B95" s="545" t="s">
        <v>320</v>
      </c>
      <c r="C95" s="574" t="s">
        <v>53</v>
      </c>
      <c r="D95" s="590" t="s">
        <v>94</v>
      </c>
      <c r="E95" s="616" t="s">
        <v>242</v>
      </c>
    </row>
    <row r="96" spans="1:5">
      <c r="A96" s="522"/>
      <c r="B96" s="545"/>
      <c r="C96" s="575"/>
      <c r="D96" s="591" t="s">
        <v>301</v>
      </c>
      <c r="E96" s="616" t="s">
        <v>412</v>
      </c>
    </row>
    <row r="97" spans="1:5">
      <c r="A97" s="522"/>
      <c r="B97" s="545"/>
      <c r="C97" s="575"/>
      <c r="D97" s="591" t="s">
        <v>282</v>
      </c>
      <c r="E97" s="616" t="s">
        <v>413</v>
      </c>
    </row>
    <row r="98" spans="1:5">
      <c r="A98" s="522"/>
      <c r="B98" s="545"/>
      <c r="C98" s="575"/>
      <c r="D98" s="591" t="s">
        <v>303</v>
      </c>
      <c r="E98" s="616" t="s">
        <v>370</v>
      </c>
    </row>
    <row r="99" spans="1:5">
      <c r="A99" s="522">
        <v>202</v>
      </c>
      <c r="B99" s="545" t="s">
        <v>250</v>
      </c>
      <c r="C99" s="575" t="s">
        <v>252</v>
      </c>
      <c r="D99" s="591" t="s">
        <v>94</v>
      </c>
      <c r="E99" s="616" t="s">
        <v>274</v>
      </c>
    </row>
    <row r="100" spans="1:5">
      <c r="A100" s="522"/>
      <c r="B100" s="545"/>
      <c r="C100" s="575"/>
      <c r="D100" s="591" t="s">
        <v>301</v>
      </c>
      <c r="E100" s="616" t="s">
        <v>376</v>
      </c>
    </row>
    <row r="101" spans="1:5">
      <c r="A101" s="522"/>
      <c r="B101" s="545"/>
      <c r="C101" s="575"/>
      <c r="D101" s="591" t="s">
        <v>282</v>
      </c>
      <c r="E101" s="616" t="s">
        <v>154</v>
      </c>
    </row>
    <row r="102" spans="1:5">
      <c r="A102" s="522"/>
      <c r="B102" s="545"/>
      <c r="C102" s="575"/>
      <c r="D102" s="591" t="s">
        <v>303</v>
      </c>
      <c r="E102" s="616" t="s">
        <v>414</v>
      </c>
    </row>
    <row r="103" spans="1:5">
      <c r="A103" s="522"/>
      <c r="B103" s="545"/>
      <c r="C103" s="575"/>
      <c r="D103" s="591" t="s">
        <v>305</v>
      </c>
      <c r="E103" s="616" t="s">
        <v>388</v>
      </c>
    </row>
    <row r="104" spans="1:5">
      <c r="A104" s="522"/>
      <c r="B104" s="545"/>
      <c r="C104" s="575"/>
      <c r="D104" s="591" t="s">
        <v>307</v>
      </c>
      <c r="E104" s="616" t="s">
        <v>416</v>
      </c>
    </row>
    <row r="105" spans="1:5">
      <c r="A105" s="522"/>
      <c r="B105" s="545"/>
      <c r="C105" s="575"/>
      <c r="D105" s="591" t="s">
        <v>308</v>
      </c>
      <c r="E105" s="616" t="s">
        <v>117</v>
      </c>
    </row>
    <row r="106" spans="1:5">
      <c r="A106" s="522"/>
      <c r="B106" s="545"/>
      <c r="C106" s="575"/>
      <c r="D106" s="591" t="s">
        <v>310</v>
      </c>
      <c r="E106" s="616" t="s">
        <v>370</v>
      </c>
    </row>
    <row r="107" spans="1:5">
      <c r="A107" s="523">
        <v>203</v>
      </c>
      <c r="B107" s="546" t="s">
        <v>65</v>
      </c>
      <c r="C107" s="575" t="s">
        <v>12</v>
      </c>
      <c r="D107" s="591" t="s">
        <v>94</v>
      </c>
      <c r="E107" s="616" t="s">
        <v>417</v>
      </c>
    </row>
    <row r="108" spans="1:5">
      <c r="A108" s="524"/>
      <c r="B108" s="547"/>
      <c r="C108" s="575"/>
      <c r="D108" s="591" t="s">
        <v>301</v>
      </c>
      <c r="E108" s="616" t="s">
        <v>419</v>
      </c>
    </row>
    <row r="109" spans="1:5">
      <c r="A109" s="524"/>
      <c r="B109" s="547"/>
      <c r="C109" s="575"/>
      <c r="D109" s="591" t="s">
        <v>282</v>
      </c>
      <c r="E109" s="616" t="s">
        <v>346</v>
      </c>
    </row>
    <row r="110" spans="1:5">
      <c r="A110" s="524"/>
      <c r="B110" s="547"/>
      <c r="C110" s="575"/>
      <c r="D110" s="591" t="s">
        <v>303</v>
      </c>
      <c r="E110" s="616" t="s">
        <v>351</v>
      </c>
    </row>
    <row r="111" spans="1:5">
      <c r="A111" s="524"/>
      <c r="B111" s="547"/>
      <c r="C111" s="575"/>
      <c r="D111" s="591" t="s">
        <v>305</v>
      </c>
      <c r="E111" s="616" t="s">
        <v>304</v>
      </c>
    </row>
    <row r="112" spans="1:5">
      <c r="A112" s="525"/>
      <c r="B112" s="548"/>
      <c r="C112" s="575"/>
      <c r="D112" s="591" t="s">
        <v>307</v>
      </c>
      <c r="E112" s="616" t="s">
        <v>370</v>
      </c>
    </row>
    <row r="113" spans="1:5">
      <c r="A113" s="522">
        <v>204</v>
      </c>
      <c r="B113" s="545" t="s">
        <v>202</v>
      </c>
      <c r="C113" s="575" t="s">
        <v>339</v>
      </c>
      <c r="D113" s="591" t="s">
        <v>94</v>
      </c>
      <c r="E113" s="616" t="s">
        <v>421</v>
      </c>
    </row>
    <row r="114" spans="1:5">
      <c r="A114" s="522"/>
      <c r="B114" s="545"/>
      <c r="C114" s="575"/>
      <c r="D114" s="591" t="s">
        <v>301</v>
      </c>
      <c r="E114" s="616" t="s">
        <v>425</v>
      </c>
    </row>
    <row r="115" spans="1:5">
      <c r="A115" s="522"/>
      <c r="B115" s="545"/>
      <c r="C115" s="575"/>
      <c r="D115" s="591" t="s">
        <v>282</v>
      </c>
      <c r="E115" s="616" t="s">
        <v>429</v>
      </c>
    </row>
    <row r="116" spans="1:5">
      <c r="A116" s="522"/>
      <c r="B116" s="545"/>
      <c r="C116" s="575"/>
      <c r="D116" s="591" t="s">
        <v>303</v>
      </c>
      <c r="E116" s="616" t="s">
        <v>370</v>
      </c>
    </row>
    <row r="117" spans="1:5">
      <c r="A117" s="523">
        <v>205</v>
      </c>
      <c r="B117" s="546" t="s">
        <v>179</v>
      </c>
      <c r="C117" s="575" t="s">
        <v>340</v>
      </c>
      <c r="D117" s="591" t="s">
        <v>94</v>
      </c>
      <c r="E117" s="616" t="s">
        <v>165</v>
      </c>
    </row>
    <row r="118" spans="1:5">
      <c r="A118" s="524"/>
      <c r="B118" s="547"/>
      <c r="C118" s="575"/>
      <c r="D118" s="591" t="s">
        <v>301</v>
      </c>
      <c r="E118" s="616" t="s">
        <v>185</v>
      </c>
    </row>
    <row r="119" spans="1:5">
      <c r="A119" s="524"/>
      <c r="B119" s="547"/>
      <c r="C119" s="575"/>
      <c r="D119" s="591" t="s">
        <v>282</v>
      </c>
      <c r="E119" s="616" t="s">
        <v>432</v>
      </c>
    </row>
    <row r="120" spans="1:5">
      <c r="A120" s="524"/>
      <c r="B120" s="547"/>
      <c r="C120" s="575"/>
      <c r="D120" s="591" t="s">
        <v>303</v>
      </c>
      <c r="E120" s="616" t="s">
        <v>171</v>
      </c>
    </row>
    <row r="121" spans="1:5">
      <c r="A121" s="524"/>
      <c r="B121" s="547"/>
      <c r="C121" s="575"/>
      <c r="D121" s="591" t="s">
        <v>305</v>
      </c>
      <c r="E121" s="616" t="s">
        <v>434</v>
      </c>
    </row>
    <row r="122" spans="1:5" ht="13.95">
      <c r="A122" s="526"/>
      <c r="B122" s="549"/>
      <c r="C122" s="576"/>
      <c r="D122" s="592" t="s">
        <v>307</v>
      </c>
      <c r="E122" s="617" t="s">
        <v>370</v>
      </c>
    </row>
    <row r="123" spans="1:5">
      <c r="A123" s="527">
        <v>301</v>
      </c>
      <c r="B123" s="550" t="s">
        <v>321</v>
      </c>
      <c r="C123" s="577" t="s">
        <v>595</v>
      </c>
      <c r="D123" s="593" t="s">
        <v>251</v>
      </c>
      <c r="E123" s="618" t="s">
        <v>436</v>
      </c>
    </row>
    <row r="124" spans="1:5">
      <c r="A124" s="528"/>
      <c r="B124" s="551"/>
      <c r="C124" s="578"/>
      <c r="D124" s="594" t="s">
        <v>164</v>
      </c>
      <c r="E124" s="619" t="s">
        <v>393</v>
      </c>
    </row>
    <row r="125" spans="1:5">
      <c r="A125" s="528"/>
      <c r="B125" s="551"/>
      <c r="C125" s="578"/>
      <c r="D125" s="594" t="s">
        <v>352</v>
      </c>
      <c r="E125" s="620"/>
    </row>
    <row r="126" spans="1:5">
      <c r="A126" s="528"/>
      <c r="B126" s="551"/>
      <c r="C126" s="578"/>
      <c r="D126" s="594" t="s">
        <v>22</v>
      </c>
      <c r="E126" s="619" t="s">
        <v>256</v>
      </c>
    </row>
    <row r="127" spans="1:5">
      <c r="A127" s="528"/>
      <c r="B127" s="551"/>
      <c r="C127" s="578"/>
      <c r="D127" s="594" t="s">
        <v>353</v>
      </c>
      <c r="E127" s="619" t="s">
        <v>78</v>
      </c>
    </row>
    <row r="128" spans="1:5">
      <c r="A128" s="528"/>
      <c r="B128" s="551"/>
      <c r="C128" s="578"/>
      <c r="D128" s="594" t="s">
        <v>46</v>
      </c>
      <c r="E128" s="619" t="s">
        <v>299</v>
      </c>
    </row>
    <row r="129" spans="1:5">
      <c r="A129" s="528"/>
      <c r="B129" s="551"/>
      <c r="C129" s="578"/>
      <c r="D129" s="594" t="s">
        <v>311</v>
      </c>
      <c r="E129" s="619" t="s">
        <v>423</v>
      </c>
    </row>
    <row r="130" spans="1:5">
      <c r="A130" s="528"/>
      <c r="B130" s="551"/>
      <c r="C130" s="578"/>
      <c r="D130" s="594" t="s">
        <v>87</v>
      </c>
      <c r="E130" s="619" t="s">
        <v>74</v>
      </c>
    </row>
    <row r="131" spans="1:5">
      <c r="A131" s="528"/>
      <c r="B131" s="551"/>
      <c r="C131" s="578"/>
      <c r="D131" s="594" t="s">
        <v>248</v>
      </c>
      <c r="E131" s="619" t="s">
        <v>438</v>
      </c>
    </row>
    <row r="132" spans="1:5">
      <c r="A132" s="528"/>
      <c r="B132" s="551"/>
      <c r="C132" s="578"/>
      <c r="D132" s="594" t="s">
        <v>94</v>
      </c>
      <c r="E132" s="619" t="s">
        <v>315</v>
      </c>
    </row>
    <row r="133" spans="1:5">
      <c r="A133" s="528"/>
      <c r="B133" s="551"/>
      <c r="C133" s="578"/>
      <c r="D133" s="594" t="s">
        <v>275</v>
      </c>
      <c r="E133" s="619" t="s">
        <v>277</v>
      </c>
    </row>
    <row r="134" spans="1:5">
      <c r="A134" s="528"/>
      <c r="B134" s="551"/>
      <c r="C134" s="578"/>
      <c r="D134" s="594" t="s">
        <v>205</v>
      </c>
      <c r="E134" s="619" t="s">
        <v>441</v>
      </c>
    </row>
    <row r="135" spans="1:5">
      <c r="A135" s="528"/>
      <c r="B135" s="551"/>
      <c r="C135" s="578"/>
      <c r="D135" s="594" t="s">
        <v>356</v>
      </c>
      <c r="E135" s="619" t="s">
        <v>31</v>
      </c>
    </row>
    <row r="136" spans="1:5">
      <c r="A136" s="529"/>
      <c r="B136" s="552"/>
      <c r="C136" s="578"/>
      <c r="D136" s="594" t="s">
        <v>238</v>
      </c>
      <c r="E136" s="619" t="s">
        <v>273</v>
      </c>
    </row>
    <row r="137" spans="1:5">
      <c r="A137" s="530">
        <v>302</v>
      </c>
      <c r="B137" s="553" t="s">
        <v>177</v>
      </c>
      <c r="C137" s="578" t="s">
        <v>220</v>
      </c>
      <c r="D137" s="594" t="s">
        <v>251</v>
      </c>
      <c r="E137" s="619" t="s">
        <v>160</v>
      </c>
    </row>
    <row r="138" spans="1:5">
      <c r="A138" s="528"/>
      <c r="B138" s="551"/>
      <c r="C138" s="578"/>
      <c r="D138" s="594" t="s">
        <v>164</v>
      </c>
      <c r="E138" s="619" t="s">
        <v>192</v>
      </c>
    </row>
    <row r="139" spans="1:5">
      <c r="A139" s="528"/>
      <c r="B139" s="551"/>
      <c r="C139" s="578"/>
      <c r="D139" s="594" t="s">
        <v>352</v>
      </c>
      <c r="E139" s="619" t="s">
        <v>129</v>
      </c>
    </row>
    <row r="140" spans="1:5">
      <c r="A140" s="528"/>
      <c r="B140" s="551"/>
      <c r="C140" s="578"/>
      <c r="D140" s="594" t="s">
        <v>22</v>
      </c>
      <c r="E140" s="619" t="s">
        <v>206</v>
      </c>
    </row>
    <row r="141" spans="1:5">
      <c r="A141" s="528"/>
      <c r="B141" s="551"/>
      <c r="C141" s="578"/>
      <c r="D141" s="594" t="s">
        <v>353</v>
      </c>
      <c r="E141" s="619" t="s">
        <v>31</v>
      </c>
    </row>
    <row r="142" spans="1:5">
      <c r="A142" s="529"/>
      <c r="B142" s="552"/>
      <c r="C142" s="578"/>
      <c r="D142" s="594" t="s">
        <v>46</v>
      </c>
      <c r="E142" s="619" t="s">
        <v>273</v>
      </c>
    </row>
    <row r="143" spans="1:5">
      <c r="A143" s="531">
        <v>303</v>
      </c>
      <c r="B143" s="554" t="s">
        <v>298</v>
      </c>
      <c r="C143" s="578" t="s">
        <v>596</v>
      </c>
      <c r="D143" s="594" t="s">
        <v>251</v>
      </c>
      <c r="E143" s="619" t="s">
        <v>331</v>
      </c>
    </row>
    <row r="144" spans="1:5">
      <c r="A144" s="531"/>
      <c r="B144" s="554"/>
      <c r="C144" s="578"/>
      <c r="D144" s="594" t="s">
        <v>164</v>
      </c>
      <c r="E144" s="619" t="s">
        <v>258</v>
      </c>
    </row>
    <row r="145" spans="1:5">
      <c r="A145" s="531"/>
      <c r="B145" s="554"/>
      <c r="C145" s="578"/>
      <c r="D145" s="594" t="s">
        <v>352</v>
      </c>
      <c r="E145" s="619" t="s">
        <v>443</v>
      </c>
    </row>
    <row r="146" spans="1:5">
      <c r="A146" s="531"/>
      <c r="B146" s="554"/>
      <c r="C146" s="578"/>
      <c r="D146" s="594" t="s">
        <v>22</v>
      </c>
      <c r="E146" s="619" t="s">
        <v>122</v>
      </c>
    </row>
    <row r="147" spans="1:5">
      <c r="A147" s="531"/>
      <c r="B147" s="554"/>
      <c r="C147" s="578"/>
      <c r="D147" s="594" t="s">
        <v>353</v>
      </c>
      <c r="E147" s="619" t="s">
        <v>446</v>
      </c>
    </row>
    <row r="148" spans="1:5">
      <c r="A148" s="531"/>
      <c r="B148" s="554"/>
      <c r="C148" s="578"/>
      <c r="D148" s="594" t="s">
        <v>46</v>
      </c>
      <c r="E148" s="619" t="s">
        <v>435</v>
      </c>
    </row>
    <row r="149" spans="1:5">
      <c r="A149" s="531"/>
      <c r="B149" s="554"/>
      <c r="C149" s="578"/>
      <c r="D149" s="594" t="s">
        <v>311</v>
      </c>
      <c r="E149" s="619" t="s">
        <v>447</v>
      </c>
    </row>
    <row r="150" spans="1:5">
      <c r="A150" s="531"/>
      <c r="B150" s="554"/>
      <c r="C150" s="578"/>
      <c r="D150" s="594" t="s">
        <v>87</v>
      </c>
      <c r="E150" s="620"/>
    </row>
    <row r="151" spans="1:5">
      <c r="A151" s="531"/>
      <c r="B151" s="554"/>
      <c r="C151" s="578"/>
      <c r="D151" s="595" t="s">
        <v>248</v>
      </c>
      <c r="E151" s="621" t="s">
        <v>24</v>
      </c>
    </row>
    <row r="152" spans="1:5">
      <c r="A152" s="531"/>
      <c r="B152" s="555"/>
      <c r="C152" s="578"/>
      <c r="D152" s="594" t="s">
        <v>94</v>
      </c>
      <c r="E152" s="619" t="s">
        <v>273</v>
      </c>
    </row>
    <row r="153" spans="1:5">
      <c r="A153" s="532">
        <v>304</v>
      </c>
      <c r="B153" s="556" t="s">
        <v>217</v>
      </c>
      <c r="C153" s="579" t="s">
        <v>597</v>
      </c>
      <c r="D153" s="596" t="s">
        <v>251</v>
      </c>
      <c r="E153" s="619" t="s">
        <v>448</v>
      </c>
    </row>
    <row r="154" spans="1:5">
      <c r="A154" s="532"/>
      <c r="B154" s="557"/>
      <c r="C154" s="579"/>
      <c r="D154" s="596" t="s">
        <v>164</v>
      </c>
      <c r="E154" s="619" t="s">
        <v>449</v>
      </c>
    </row>
    <row r="155" spans="1:5">
      <c r="A155" s="532"/>
      <c r="B155" s="557"/>
      <c r="C155" s="579"/>
      <c r="D155" s="596" t="s">
        <v>352</v>
      </c>
      <c r="E155" s="619" t="s">
        <v>268</v>
      </c>
    </row>
    <row r="156" spans="1:5">
      <c r="A156" s="532"/>
      <c r="B156" s="557"/>
      <c r="C156" s="579"/>
      <c r="D156" s="596" t="s">
        <v>22</v>
      </c>
      <c r="E156" s="619" t="s">
        <v>6</v>
      </c>
    </row>
    <row r="157" spans="1:5">
      <c r="A157" s="532"/>
      <c r="B157" s="557"/>
      <c r="C157" s="579"/>
      <c r="D157" s="596" t="s">
        <v>353</v>
      </c>
      <c r="E157" s="619" t="s">
        <v>451</v>
      </c>
    </row>
    <row r="158" spans="1:5">
      <c r="A158" s="532"/>
      <c r="B158" s="557"/>
      <c r="C158" s="579"/>
      <c r="D158" s="596" t="s">
        <v>46</v>
      </c>
      <c r="E158" s="619" t="s">
        <v>453</v>
      </c>
    </row>
    <row r="159" spans="1:5">
      <c r="A159" s="532"/>
      <c r="B159" s="558"/>
      <c r="C159" s="579"/>
      <c r="D159" s="596" t="s">
        <v>311</v>
      </c>
      <c r="E159" s="619" t="s">
        <v>273</v>
      </c>
    </row>
    <row r="160" spans="1:5">
      <c r="A160" s="531">
        <v>305</v>
      </c>
      <c r="B160" s="558" t="s">
        <v>13</v>
      </c>
      <c r="C160" s="578" t="s">
        <v>572</v>
      </c>
      <c r="D160" s="594" t="s">
        <v>251</v>
      </c>
      <c r="E160" s="619" t="s">
        <v>227</v>
      </c>
    </row>
    <row r="161" spans="1:5">
      <c r="A161" s="531"/>
      <c r="B161" s="554"/>
      <c r="C161" s="578"/>
      <c r="D161" s="594" t="s">
        <v>164</v>
      </c>
      <c r="E161" s="619" t="s">
        <v>150</v>
      </c>
    </row>
    <row r="162" spans="1:5">
      <c r="A162" s="531"/>
      <c r="B162" s="554"/>
      <c r="C162" s="578"/>
      <c r="D162" s="594" t="s">
        <v>352</v>
      </c>
      <c r="E162" s="619" t="s">
        <v>455</v>
      </c>
    </row>
    <row r="163" spans="1:5">
      <c r="A163" s="531">
        <v>306</v>
      </c>
      <c r="B163" s="554" t="s">
        <v>247</v>
      </c>
      <c r="C163" s="578" t="s">
        <v>598</v>
      </c>
      <c r="D163" s="594" t="s">
        <v>251</v>
      </c>
      <c r="E163" s="619" t="s">
        <v>330</v>
      </c>
    </row>
    <row r="164" spans="1:5">
      <c r="A164" s="531"/>
      <c r="B164" s="554"/>
      <c r="C164" s="578"/>
      <c r="D164" s="594" t="s">
        <v>164</v>
      </c>
      <c r="E164" s="619" t="s">
        <v>207</v>
      </c>
    </row>
    <row r="165" spans="1:5">
      <c r="A165" s="531"/>
      <c r="B165" s="554"/>
      <c r="C165" s="578"/>
      <c r="D165" s="594" t="s">
        <v>352</v>
      </c>
      <c r="E165" s="619" t="s">
        <v>457</v>
      </c>
    </row>
    <row r="166" spans="1:5">
      <c r="A166" s="531"/>
      <c r="B166" s="554"/>
      <c r="C166" s="578"/>
      <c r="D166" s="594" t="s">
        <v>22</v>
      </c>
      <c r="E166" s="619" t="s">
        <v>428</v>
      </c>
    </row>
    <row r="167" spans="1:5">
      <c r="A167" s="531"/>
      <c r="B167" s="554"/>
      <c r="C167" s="578"/>
      <c r="D167" s="594" t="s">
        <v>353</v>
      </c>
      <c r="E167" s="619" t="s">
        <v>273</v>
      </c>
    </row>
    <row r="168" spans="1:5">
      <c r="A168" s="530">
        <v>307</v>
      </c>
      <c r="B168" s="553" t="s">
        <v>105</v>
      </c>
      <c r="C168" s="578" t="s">
        <v>454</v>
      </c>
      <c r="D168" s="594" t="s">
        <v>251</v>
      </c>
      <c r="E168" s="619" t="s">
        <v>120</v>
      </c>
    </row>
    <row r="169" spans="1:5">
      <c r="A169" s="528"/>
      <c r="B169" s="551"/>
      <c r="C169" s="578"/>
      <c r="D169" s="594" t="s">
        <v>164</v>
      </c>
      <c r="E169" s="619" t="s">
        <v>427</v>
      </c>
    </row>
    <row r="170" spans="1:5">
      <c r="A170" s="528"/>
      <c r="B170" s="551"/>
      <c r="C170" s="578"/>
      <c r="D170" s="594" t="s">
        <v>352</v>
      </c>
      <c r="E170" s="619" t="s">
        <v>458</v>
      </c>
    </row>
    <row r="171" spans="1:5">
      <c r="A171" s="528"/>
      <c r="B171" s="551"/>
      <c r="C171" s="578"/>
      <c r="D171" s="594" t="s">
        <v>22</v>
      </c>
      <c r="E171" s="619" t="s">
        <v>264</v>
      </c>
    </row>
    <row r="172" spans="1:5">
      <c r="A172" s="528"/>
      <c r="B172" s="551"/>
      <c r="C172" s="578"/>
      <c r="D172" s="594" t="s">
        <v>353</v>
      </c>
      <c r="E172" s="619" t="s">
        <v>460</v>
      </c>
    </row>
    <row r="173" spans="1:5">
      <c r="A173" s="528"/>
      <c r="B173" s="551"/>
      <c r="C173" s="578"/>
      <c r="D173" s="594" t="s">
        <v>46</v>
      </c>
      <c r="E173" s="619" t="s">
        <v>461</v>
      </c>
    </row>
    <row r="174" spans="1:5">
      <c r="A174" s="528"/>
      <c r="B174" s="551"/>
      <c r="C174" s="578"/>
      <c r="D174" s="594" t="s">
        <v>311</v>
      </c>
      <c r="E174" s="619" t="s">
        <v>142</v>
      </c>
    </row>
    <row r="175" spans="1:5">
      <c r="A175" s="528"/>
      <c r="B175" s="551"/>
      <c r="C175" s="578"/>
      <c r="D175" s="594" t="s">
        <v>87</v>
      </c>
      <c r="E175" s="619" t="s">
        <v>31</v>
      </c>
    </row>
    <row r="176" spans="1:5">
      <c r="A176" s="528"/>
      <c r="B176" s="551"/>
      <c r="C176" s="578"/>
      <c r="D176" s="594" t="s">
        <v>248</v>
      </c>
      <c r="E176" s="619" t="s">
        <v>370</v>
      </c>
    </row>
    <row r="177" spans="1:5">
      <c r="A177" s="530">
        <v>308</v>
      </c>
      <c r="B177" s="555" t="s">
        <v>323</v>
      </c>
      <c r="C177" s="578" t="s">
        <v>599</v>
      </c>
      <c r="D177" s="594" t="s">
        <v>251</v>
      </c>
      <c r="E177" s="619" t="s">
        <v>383</v>
      </c>
    </row>
    <row r="178" spans="1:5">
      <c r="A178" s="528"/>
      <c r="B178" s="559"/>
      <c r="C178" s="578"/>
      <c r="D178" s="594" t="s">
        <v>164</v>
      </c>
      <c r="E178" s="619" t="s">
        <v>462</v>
      </c>
    </row>
    <row r="179" spans="1:5">
      <c r="A179" s="528"/>
      <c r="B179" s="559"/>
      <c r="C179" s="578"/>
      <c r="D179" s="594" t="s">
        <v>352</v>
      </c>
      <c r="E179" s="619" t="s">
        <v>362</v>
      </c>
    </row>
    <row r="180" spans="1:5">
      <c r="A180" s="529"/>
      <c r="B180" s="560"/>
      <c r="C180" s="578"/>
      <c r="D180" s="594" t="s">
        <v>22</v>
      </c>
      <c r="E180" s="619" t="s">
        <v>273</v>
      </c>
    </row>
    <row r="181" spans="1:5">
      <c r="A181" s="531">
        <v>309</v>
      </c>
      <c r="B181" s="554" t="s">
        <v>326</v>
      </c>
      <c r="C181" s="578" t="s">
        <v>600</v>
      </c>
      <c r="D181" s="594" t="s">
        <v>251</v>
      </c>
      <c r="E181" s="619" t="s">
        <v>322</v>
      </c>
    </row>
    <row r="182" spans="1:5">
      <c r="A182" s="531"/>
      <c r="B182" s="554"/>
      <c r="C182" s="578"/>
      <c r="D182" s="594" t="s">
        <v>164</v>
      </c>
      <c r="E182" s="619" t="s">
        <v>463</v>
      </c>
    </row>
    <row r="183" spans="1:5">
      <c r="A183" s="531"/>
      <c r="B183" s="554"/>
      <c r="C183" s="578"/>
      <c r="D183" s="594" t="s">
        <v>352</v>
      </c>
      <c r="E183" s="619" t="s">
        <v>348</v>
      </c>
    </row>
    <row r="184" spans="1:5">
      <c r="A184" s="531"/>
      <c r="B184" s="554"/>
      <c r="C184" s="578"/>
      <c r="D184" s="594" t="s">
        <v>22</v>
      </c>
      <c r="E184" s="619" t="s">
        <v>239</v>
      </c>
    </row>
    <row r="185" spans="1:5">
      <c r="A185" s="531"/>
      <c r="B185" s="554"/>
      <c r="C185" s="578"/>
      <c r="D185" s="594" t="s">
        <v>353</v>
      </c>
      <c r="E185" s="619" t="s">
        <v>464</v>
      </c>
    </row>
    <row r="186" spans="1:5">
      <c r="A186" s="531"/>
      <c r="B186" s="554"/>
      <c r="C186" s="578"/>
      <c r="D186" s="594" t="s">
        <v>46</v>
      </c>
      <c r="E186" s="619" t="s">
        <v>465</v>
      </c>
    </row>
    <row r="187" spans="1:5">
      <c r="A187" s="531"/>
      <c r="B187" s="554"/>
      <c r="C187" s="578"/>
      <c r="D187" s="594" t="s">
        <v>311</v>
      </c>
      <c r="E187" s="619" t="s">
        <v>162</v>
      </c>
    </row>
    <row r="188" spans="1:5">
      <c r="A188" s="531"/>
      <c r="B188" s="554"/>
      <c r="C188" s="578"/>
      <c r="D188" s="594" t="s">
        <v>87</v>
      </c>
      <c r="E188" s="619" t="s">
        <v>44</v>
      </c>
    </row>
    <row r="189" spans="1:5">
      <c r="A189" s="531"/>
      <c r="B189" s="554"/>
      <c r="C189" s="578"/>
      <c r="D189" s="594" t="s">
        <v>248</v>
      </c>
      <c r="E189" s="619" t="s">
        <v>70</v>
      </c>
    </row>
    <row r="190" spans="1:5">
      <c r="A190" s="531"/>
      <c r="B190" s="554"/>
      <c r="C190" s="578"/>
      <c r="D190" s="594" t="s">
        <v>94</v>
      </c>
      <c r="E190" s="619" t="s">
        <v>273</v>
      </c>
    </row>
    <row r="191" spans="1:5">
      <c r="A191" s="530">
        <v>310</v>
      </c>
      <c r="B191" s="555" t="s">
        <v>146</v>
      </c>
      <c r="C191" s="578" t="s">
        <v>18</v>
      </c>
      <c r="D191" s="594" t="s">
        <v>251</v>
      </c>
      <c r="E191" s="619" t="s">
        <v>276</v>
      </c>
    </row>
    <row r="192" spans="1:5">
      <c r="A192" s="528"/>
      <c r="B192" s="559"/>
      <c r="C192" s="578"/>
      <c r="D192" s="594" t="s">
        <v>164</v>
      </c>
      <c r="E192" s="619" t="s">
        <v>279</v>
      </c>
    </row>
    <row r="193" spans="1:5">
      <c r="A193" s="528"/>
      <c r="B193" s="559"/>
      <c r="C193" s="578"/>
      <c r="D193" s="594" t="s">
        <v>352</v>
      </c>
      <c r="E193" s="619" t="s">
        <v>395</v>
      </c>
    </row>
    <row r="194" spans="1:5">
      <c r="A194" s="529"/>
      <c r="B194" s="560"/>
      <c r="C194" s="578"/>
      <c r="D194" s="594" t="s">
        <v>22</v>
      </c>
      <c r="E194" s="619" t="s">
        <v>466</v>
      </c>
    </row>
    <row r="195" spans="1:5">
      <c r="A195" s="531">
        <v>311</v>
      </c>
      <c r="B195" s="554" t="s">
        <v>328</v>
      </c>
      <c r="C195" s="578" t="s">
        <v>309</v>
      </c>
      <c r="D195" s="594" t="s">
        <v>251</v>
      </c>
      <c r="E195" s="619" t="s">
        <v>422</v>
      </c>
    </row>
    <row r="196" spans="1:5">
      <c r="A196" s="531"/>
      <c r="B196" s="554"/>
      <c r="C196" s="578"/>
      <c r="D196" s="594" t="s">
        <v>164</v>
      </c>
      <c r="E196" s="619" t="s">
        <v>246</v>
      </c>
    </row>
    <row r="197" spans="1:5">
      <c r="A197" s="531"/>
      <c r="B197" s="554"/>
      <c r="C197" s="578"/>
      <c r="D197" s="594" t="s">
        <v>352</v>
      </c>
      <c r="E197" s="619" t="s">
        <v>67</v>
      </c>
    </row>
    <row r="198" spans="1:5">
      <c r="A198" s="531"/>
      <c r="B198" s="554"/>
      <c r="C198" s="578"/>
      <c r="D198" s="594" t="s">
        <v>22</v>
      </c>
      <c r="E198" s="619" t="s">
        <v>468</v>
      </c>
    </row>
    <row r="199" spans="1:5">
      <c r="A199" s="531"/>
      <c r="B199" s="554"/>
      <c r="C199" s="578"/>
      <c r="D199" s="594" t="s">
        <v>353</v>
      </c>
      <c r="E199" s="619" t="s">
        <v>149</v>
      </c>
    </row>
    <row r="200" spans="1:5">
      <c r="A200" s="531">
        <v>312</v>
      </c>
      <c r="B200" s="554" t="s">
        <v>329</v>
      </c>
      <c r="C200" s="578" t="s">
        <v>345</v>
      </c>
      <c r="D200" s="594" t="s">
        <v>251</v>
      </c>
      <c r="E200" s="619" t="s">
        <v>389</v>
      </c>
    </row>
    <row r="201" spans="1:5">
      <c r="A201" s="531"/>
      <c r="B201" s="554"/>
      <c r="C201" s="578"/>
      <c r="D201" s="594" t="s">
        <v>164</v>
      </c>
      <c r="E201" s="619" t="s">
        <v>469</v>
      </c>
    </row>
    <row r="202" spans="1:5">
      <c r="A202" s="531"/>
      <c r="B202" s="554"/>
      <c r="C202" s="578"/>
      <c r="D202" s="594" t="s">
        <v>352</v>
      </c>
      <c r="E202" s="619" t="s">
        <v>445</v>
      </c>
    </row>
    <row r="203" spans="1:5">
      <c r="A203" s="531"/>
      <c r="B203" s="554"/>
      <c r="C203" s="578"/>
      <c r="D203" s="594" t="s">
        <v>22</v>
      </c>
      <c r="E203" s="619" t="s">
        <v>30</v>
      </c>
    </row>
    <row r="204" spans="1:5">
      <c r="A204" s="531"/>
      <c r="B204" s="554"/>
      <c r="C204" s="578"/>
      <c r="D204" s="594" t="s">
        <v>353</v>
      </c>
      <c r="E204" s="619" t="s">
        <v>470</v>
      </c>
    </row>
    <row r="205" spans="1:5">
      <c r="A205" s="531"/>
      <c r="B205" s="554"/>
      <c r="C205" s="578"/>
      <c r="D205" s="594" t="s">
        <v>46</v>
      </c>
      <c r="E205" s="619" t="s">
        <v>472</v>
      </c>
    </row>
    <row r="206" spans="1:5">
      <c r="A206" s="531"/>
      <c r="B206" s="554"/>
      <c r="C206" s="578"/>
      <c r="D206" s="594" t="s">
        <v>311</v>
      </c>
      <c r="E206" s="619" t="s">
        <v>442</v>
      </c>
    </row>
    <row r="207" spans="1:5">
      <c r="A207" s="531"/>
      <c r="B207" s="554"/>
      <c r="C207" s="578"/>
      <c r="D207" s="594" t="s">
        <v>87</v>
      </c>
      <c r="E207" s="619" t="s">
        <v>273</v>
      </c>
    </row>
    <row r="208" spans="1:5">
      <c r="A208" s="531">
        <v>313</v>
      </c>
      <c r="B208" s="554" t="s">
        <v>148</v>
      </c>
      <c r="C208" s="578" t="s">
        <v>601</v>
      </c>
      <c r="D208" s="594" t="s">
        <v>251</v>
      </c>
      <c r="E208" s="619" t="s">
        <v>97</v>
      </c>
    </row>
    <row r="209" spans="1:5">
      <c r="A209" s="531"/>
      <c r="B209" s="554"/>
      <c r="C209" s="578"/>
      <c r="D209" s="594" t="s">
        <v>164</v>
      </c>
      <c r="E209" s="619" t="s">
        <v>473</v>
      </c>
    </row>
    <row r="210" spans="1:5">
      <c r="A210" s="531"/>
      <c r="B210" s="554"/>
      <c r="C210" s="578"/>
      <c r="D210" s="594" t="s">
        <v>352</v>
      </c>
      <c r="E210" s="619" t="s">
        <v>263</v>
      </c>
    </row>
    <row r="211" spans="1:5">
      <c r="A211" s="531"/>
      <c r="B211" s="554"/>
      <c r="C211" s="578"/>
      <c r="D211" s="594" t="s">
        <v>22</v>
      </c>
      <c r="E211" s="619" t="s">
        <v>474</v>
      </c>
    </row>
    <row r="212" spans="1:5">
      <c r="A212" s="531"/>
      <c r="B212" s="554"/>
      <c r="C212" s="578"/>
      <c r="D212" s="594" t="s">
        <v>353</v>
      </c>
      <c r="E212" s="619" t="s">
        <v>200</v>
      </c>
    </row>
    <row r="213" spans="1:5">
      <c r="A213" s="531"/>
      <c r="B213" s="554"/>
      <c r="C213" s="578"/>
      <c r="D213" s="594" t="s">
        <v>46</v>
      </c>
      <c r="E213" s="619" t="s">
        <v>166</v>
      </c>
    </row>
    <row r="214" spans="1:5">
      <c r="A214" s="531"/>
      <c r="B214" s="554"/>
      <c r="C214" s="578"/>
      <c r="D214" s="594" t="s">
        <v>311</v>
      </c>
      <c r="E214" s="619" t="s">
        <v>273</v>
      </c>
    </row>
    <row r="215" spans="1:5">
      <c r="A215" s="531">
        <v>314</v>
      </c>
      <c r="B215" s="554" t="s">
        <v>170</v>
      </c>
      <c r="C215" s="578" t="s">
        <v>262</v>
      </c>
      <c r="D215" s="594" t="s">
        <v>251</v>
      </c>
      <c r="E215" s="619" t="s">
        <v>476</v>
      </c>
    </row>
    <row r="216" spans="1:5">
      <c r="A216" s="531"/>
      <c r="B216" s="554"/>
      <c r="C216" s="578"/>
      <c r="D216" s="594" t="s">
        <v>164</v>
      </c>
      <c r="E216" s="619" t="s">
        <v>245</v>
      </c>
    </row>
    <row r="217" spans="1:5">
      <c r="A217" s="531"/>
      <c r="B217" s="554"/>
      <c r="C217" s="578"/>
      <c r="D217" s="594" t="s">
        <v>352</v>
      </c>
      <c r="E217" s="619" t="s">
        <v>477</v>
      </c>
    </row>
    <row r="218" spans="1:5">
      <c r="A218" s="531"/>
      <c r="B218" s="554"/>
      <c r="C218" s="578"/>
      <c r="D218" s="594" t="s">
        <v>22</v>
      </c>
      <c r="E218" s="619" t="s">
        <v>354</v>
      </c>
    </row>
    <row r="219" spans="1:5">
      <c r="A219" s="531"/>
      <c r="B219" s="554"/>
      <c r="C219" s="578"/>
      <c r="D219" s="594" t="s">
        <v>353</v>
      </c>
      <c r="E219" s="619" t="s">
        <v>479</v>
      </c>
    </row>
    <row r="220" spans="1:5">
      <c r="A220" s="531"/>
      <c r="B220" s="554"/>
      <c r="C220" s="578"/>
      <c r="D220" s="594" t="s">
        <v>46</v>
      </c>
      <c r="E220" s="619" t="s">
        <v>273</v>
      </c>
    </row>
    <row r="221" spans="1:5">
      <c r="A221" s="530">
        <v>315</v>
      </c>
      <c r="B221" s="553" t="s">
        <v>273</v>
      </c>
      <c r="C221" s="578" t="s">
        <v>602</v>
      </c>
      <c r="D221" s="594" t="s">
        <v>251</v>
      </c>
      <c r="E221" s="619" t="s">
        <v>273</v>
      </c>
    </row>
    <row r="222" spans="1:5" ht="13.95">
      <c r="A222" s="533"/>
      <c r="B222" s="561"/>
      <c r="C222" s="580"/>
      <c r="D222" s="597" t="s">
        <v>164</v>
      </c>
      <c r="E222" s="622" t="s">
        <v>439</v>
      </c>
    </row>
    <row r="223" spans="1:5">
      <c r="A223" s="527">
        <v>401</v>
      </c>
      <c r="B223" s="562" t="s">
        <v>332</v>
      </c>
      <c r="C223" s="577" t="s">
        <v>603</v>
      </c>
      <c r="D223" s="598" t="s">
        <v>251</v>
      </c>
      <c r="E223" s="623" t="s">
        <v>261</v>
      </c>
    </row>
    <row r="224" spans="1:5">
      <c r="A224" s="528"/>
      <c r="B224" s="563"/>
      <c r="C224" s="578"/>
      <c r="D224" s="599" t="s">
        <v>164</v>
      </c>
      <c r="E224" s="624" t="s">
        <v>359</v>
      </c>
    </row>
    <row r="225" spans="1:5">
      <c r="A225" s="528"/>
      <c r="B225" s="563"/>
      <c r="C225" s="578"/>
      <c r="D225" s="599" t="s">
        <v>352</v>
      </c>
      <c r="E225" s="624" t="s">
        <v>481</v>
      </c>
    </row>
    <row r="226" spans="1:5">
      <c r="A226" s="528"/>
      <c r="B226" s="563"/>
      <c r="C226" s="578"/>
      <c r="D226" s="599" t="s">
        <v>22</v>
      </c>
      <c r="E226" s="624" t="s">
        <v>317</v>
      </c>
    </row>
    <row r="227" spans="1:5">
      <c r="A227" s="528"/>
      <c r="B227" s="563"/>
      <c r="C227" s="578"/>
      <c r="D227" s="599" t="s">
        <v>353</v>
      </c>
      <c r="E227" s="624" t="s">
        <v>484</v>
      </c>
    </row>
    <row r="228" spans="1:5">
      <c r="A228" s="528"/>
      <c r="B228" s="563"/>
      <c r="C228" s="578"/>
      <c r="D228" s="599" t="s">
        <v>46</v>
      </c>
      <c r="E228" s="624" t="s">
        <v>485</v>
      </c>
    </row>
    <row r="229" spans="1:5">
      <c r="A229" s="528"/>
      <c r="B229" s="563"/>
      <c r="C229" s="578"/>
      <c r="D229" s="599" t="s">
        <v>311</v>
      </c>
      <c r="E229" s="624" t="s">
        <v>487</v>
      </c>
    </row>
    <row r="230" spans="1:5">
      <c r="A230" s="528"/>
      <c r="B230" s="563"/>
      <c r="C230" s="578"/>
      <c r="D230" s="599" t="s">
        <v>87</v>
      </c>
      <c r="E230" s="624" t="s">
        <v>406</v>
      </c>
    </row>
    <row r="231" spans="1:5">
      <c r="A231" s="528"/>
      <c r="B231" s="563"/>
      <c r="C231" s="578"/>
      <c r="D231" s="599" t="s">
        <v>248</v>
      </c>
      <c r="E231" s="624" t="s">
        <v>488</v>
      </c>
    </row>
    <row r="232" spans="1:5">
      <c r="A232" s="528"/>
      <c r="B232" s="563"/>
      <c r="C232" s="578"/>
      <c r="D232" s="599" t="s">
        <v>94</v>
      </c>
      <c r="E232" s="624" t="s">
        <v>342</v>
      </c>
    </row>
    <row r="233" spans="1:5">
      <c r="A233" s="528"/>
      <c r="B233" s="563"/>
      <c r="C233" s="578"/>
      <c r="D233" s="599" t="s">
        <v>275</v>
      </c>
      <c r="E233" s="624" t="s">
        <v>7</v>
      </c>
    </row>
    <row r="234" spans="1:5">
      <c r="A234" s="528"/>
      <c r="B234" s="563"/>
      <c r="C234" s="578"/>
      <c r="D234" s="599" t="s">
        <v>205</v>
      </c>
      <c r="E234" s="624" t="s">
        <v>489</v>
      </c>
    </row>
    <row r="235" spans="1:5">
      <c r="A235" s="528"/>
      <c r="B235" s="563"/>
      <c r="C235" s="578"/>
      <c r="D235" s="599" t="s">
        <v>356</v>
      </c>
      <c r="E235" s="624" t="s">
        <v>440</v>
      </c>
    </row>
    <row r="236" spans="1:5">
      <c r="A236" s="528"/>
      <c r="B236" s="563"/>
      <c r="C236" s="578"/>
      <c r="D236" s="599" t="s">
        <v>238</v>
      </c>
      <c r="E236" s="624" t="s">
        <v>491</v>
      </c>
    </row>
    <row r="237" spans="1:5">
      <c r="A237" s="528"/>
      <c r="B237" s="563"/>
      <c r="C237" s="578"/>
      <c r="D237" s="599" t="s">
        <v>357</v>
      </c>
      <c r="E237" s="624" t="s">
        <v>144</v>
      </c>
    </row>
    <row r="238" spans="1:5">
      <c r="A238" s="528"/>
      <c r="B238" s="563"/>
      <c r="C238" s="578"/>
      <c r="D238" s="599" t="s">
        <v>230</v>
      </c>
      <c r="E238" s="624" t="s">
        <v>493</v>
      </c>
    </row>
    <row r="239" spans="1:5">
      <c r="A239" s="528"/>
      <c r="B239" s="563"/>
      <c r="C239" s="578"/>
      <c r="D239" s="599" t="s">
        <v>223</v>
      </c>
      <c r="E239" s="624" t="s">
        <v>494</v>
      </c>
    </row>
    <row r="240" spans="1:5">
      <c r="A240" s="529"/>
      <c r="B240" s="564"/>
      <c r="C240" s="578"/>
      <c r="D240" s="599" t="s">
        <v>358</v>
      </c>
      <c r="E240" s="624" t="s">
        <v>273</v>
      </c>
    </row>
    <row r="241" spans="1:5">
      <c r="A241" s="530">
        <v>402</v>
      </c>
      <c r="B241" s="565" t="s">
        <v>333</v>
      </c>
      <c r="C241" s="578" t="s">
        <v>196</v>
      </c>
      <c r="D241" s="599" t="s">
        <v>251</v>
      </c>
      <c r="E241" s="624" t="s">
        <v>184</v>
      </c>
    </row>
    <row r="242" spans="1:5">
      <c r="A242" s="528"/>
      <c r="B242" s="566"/>
      <c r="C242" s="578"/>
      <c r="D242" s="599" t="s">
        <v>164</v>
      </c>
      <c r="E242" s="624" t="s">
        <v>495</v>
      </c>
    </row>
    <row r="243" spans="1:5">
      <c r="A243" s="528"/>
      <c r="B243" s="566"/>
      <c r="C243" s="578"/>
      <c r="D243" s="599" t="s">
        <v>352</v>
      </c>
      <c r="E243" s="624" t="s">
        <v>496</v>
      </c>
    </row>
    <row r="244" spans="1:5">
      <c r="A244" s="529"/>
      <c r="B244" s="567"/>
      <c r="C244" s="578"/>
      <c r="D244" s="599" t="s">
        <v>22</v>
      </c>
      <c r="E244" s="624" t="s">
        <v>273</v>
      </c>
    </row>
    <row r="245" spans="1:5" ht="26.4">
      <c r="A245" s="530">
        <v>403</v>
      </c>
      <c r="B245" s="568" t="s">
        <v>270</v>
      </c>
      <c r="C245" s="578" t="s">
        <v>134</v>
      </c>
      <c r="D245" s="599" t="s">
        <v>251</v>
      </c>
      <c r="E245" s="624" t="s">
        <v>398</v>
      </c>
    </row>
    <row r="246" spans="1:5" ht="26.4">
      <c r="A246" s="528"/>
      <c r="B246" s="566"/>
      <c r="C246" s="578"/>
      <c r="D246" s="599" t="s">
        <v>164</v>
      </c>
      <c r="E246" s="624" t="s">
        <v>178</v>
      </c>
    </row>
    <row r="247" spans="1:5" ht="26.4">
      <c r="A247" s="528"/>
      <c r="B247" s="566"/>
      <c r="C247" s="578"/>
      <c r="D247" s="599" t="s">
        <v>352</v>
      </c>
      <c r="E247" s="624" t="s">
        <v>341</v>
      </c>
    </row>
    <row r="248" spans="1:5">
      <c r="A248" s="528"/>
      <c r="B248" s="566"/>
      <c r="C248" s="578"/>
      <c r="D248" s="599" t="s">
        <v>22</v>
      </c>
      <c r="E248" s="624" t="s">
        <v>497</v>
      </c>
    </row>
    <row r="249" spans="1:5">
      <c r="A249" s="528"/>
      <c r="B249" s="566"/>
      <c r="C249" s="578"/>
      <c r="D249" s="599" t="s">
        <v>353</v>
      </c>
      <c r="E249" s="624" t="s">
        <v>369</v>
      </c>
    </row>
    <row r="250" spans="1:5">
      <c r="A250" s="528"/>
      <c r="B250" s="566"/>
      <c r="C250" s="578"/>
      <c r="D250" s="599" t="s">
        <v>46</v>
      </c>
      <c r="E250" s="624" t="s">
        <v>273</v>
      </c>
    </row>
    <row r="251" spans="1:5">
      <c r="A251" s="530">
        <v>404</v>
      </c>
      <c r="B251" s="565" t="s">
        <v>83</v>
      </c>
      <c r="C251" s="578" t="s">
        <v>604</v>
      </c>
      <c r="D251" s="599" t="s">
        <v>251</v>
      </c>
      <c r="E251" s="624" t="s">
        <v>306</v>
      </c>
    </row>
    <row r="252" spans="1:5">
      <c r="A252" s="528"/>
      <c r="B252" s="566"/>
      <c r="C252" s="578"/>
      <c r="D252" s="599" t="s">
        <v>164</v>
      </c>
      <c r="E252" s="624" t="s">
        <v>98</v>
      </c>
    </row>
    <row r="253" spans="1:5">
      <c r="A253" s="528"/>
      <c r="B253" s="566"/>
      <c r="C253" s="578"/>
      <c r="D253" s="599" t="s">
        <v>352</v>
      </c>
      <c r="E253" s="624" t="s">
        <v>222</v>
      </c>
    </row>
    <row r="254" spans="1:5">
      <c r="A254" s="529"/>
      <c r="B254" s="567"/>
      <c r="C254" s="578"/>
      <c r="D254" s="599" t="s">
        <v>22</v>
      </c>
      <c r="E254" s="624" t="s">
        <v>273</v>
      </c>
    </row>
    <row r="255" spans="1:5">
      <c r="A255" s="530">
        <v>405</v>
      </c>
      <c r="B255" s="565" t="s">
        <v>219</v>
      </c>
      <c r="C255" s="578" t="s">
        <v>605</v>
      </c>
      <c r="D255" s="599" t="s">
        <v>251</v>
      </c>
      <c r="E255" s="624" t="s">
        <v>64</v>
      </c>
    </row>
    <row r="256" spans="1:5">
      <c r="A256" s="528"/>
      <c r="B256" s="566"/>
      <c r="C256" s="578"/>
      <c r="D256" s="599" t="s">
        <v>164</v>
      </c>
      <c r="E256" s="624" t="s">
        <v>300</v>
      </c>
    </row>
    <row r="257" spans="1:5">
      <c r="A257" s="528"/>
      <c r="B257" s="566"/>
      <c r="C257" s="578"/>
      <c r="D257" s="599" t="s">
        <v>352</v>
      </c>
      <c r="E257" s="624" t="s">
        <v>237</v>
      </c>
    </row>
    <row r="258" spans="1:5">
      <c r="A258" s="528"/>
      <c r="B258" s="566"/>
      <c r="C258" s="578"/>
      <c r="D258" s="599" t="s">
        <v>22</v>
      </c>
      <c r="E258" s="624" t="s">
        <v>498</v>
      </c>
    </row>
    <row r="259" spans="1:5">
      <c r="A259" s="528"/>
      <c r="B259" s="566"/>
      <c r="C259" s="578"/>
      <c r="D259" s="599" t="s">
        <v>353</v>
      </c>
      <c r="E259" s="624" t="s">
        <v>499</v>
      </c>
    </row>
    <row r="260" spans="1:5">
      <c r="A260" s="529"/>
      <c r="B260" s="567"/>
      <c r="C260" s="578"/>
      <c r="D260" s="599" t="s">
        <v>46</v>
      </c>
      <c r="E260" s="624" t="s">
        <v>273</v>
      </c>
    </row>
    <row r="261" spans="1:5">
      <c r="A261" s="531">
        <v>406</v>
      </c>
      <c r="B261" s="565" t="s">
        <v>335</v>
      </c>
      <c r="C261" s="578" t="s">
        <v>606</v>
      </c>
      <c r="D261" s="599" t="s">
        <v>251</v>
      </c>
      <c r="E261" s="624" t="s">
        <v>409</v>
      </c>
    </row>
    <row r="262" spans="1:5">
      <c r="A262" s="531"/>
      <c r="B262" s="566"/>
      <c r="C262" s="578"/>
      <c r="D262" s="599" t="s">
        <v>164</v>
      </c>
      <c r="E262" s="624" t="s">
        <v>161</v>
      </c>
    </row>
    <row r="263" spans="1:5" ht="26.4">
      <c r="A263" s="531"/>
      <c r="B263" s="566"/>
      <c r="C263" s="578"/>
      <c r="D263" s="599" t="s">
        <v>352</v>
      </c>
      <c r="E263" s="624" t="s">
        <v>483</v>
      </c>
    </row>
    <row r="264" spans="1:5">
      <c r="A264" s="531"/>
      <c r="B264" s="567"/>
      <c r="C264" s="578"/>
      <c r="D264" s="599" t="s">
        <v>22</v>
      </c>
      <c r="E264" s="624" t="s">
        <v>273</v>
      </c>
    </row>
    <row r="265" spans="1:5">
      <c r="A265" s="531">
        <v>407</v>
      </c>
      <c r="B265" s="556" t="s">
        <v>337</v>
      </c>
      <c r="C265" s="578" t="s">
        <v>93</v>
      </c>
      <c r="D265" s="599" t="s">
        <v>251</v>
      </c>
      <c r="E265" s="624" t="s">
        <v>253</v>
      </c>
    </row>
    <row r="266" spans="1:5">
      <c r="A266" s="531"/>
      <c r="B266" s="557"/>
      <c r="C266" s="578"/>
      <c r="D266" s="599" t="s">
        <v>164</v>
      </c>
      <c r="E266" s="624" t="s">
        <v>368</v>
      </c>
    </row>
    <row r="267" spans="1:5">
      <c r="A267" s="531"/>
      <c r="B267" s="557"/>
      <c r="C267" s="578"/>
      <c r="D267" s="599" t="s">
        <v>352</v>
      </c>
      <c r="E267" s="624" t="s">
        <v>459</v>
      </c>
    </row>
    <row r="268" spans="1:5">
      <c r="A268" s="531"/>
      <c r="B268" s="557"/>
      <c r="C268" s="578"/>
      <c r="D268" s="599" t="s">
        <v>22</v>
      </c>
      <c r="E268" s="624" t="s">
        <v>381</v>
      </c>
    </row>
    <row r="269" spans="1:5">
      <c r="A269" s="531"/>
      <c r="B269" s="558"/>
      <c r="C269" s="578"/>
      <c r="D269" s="599" t="s">
        <v>353</v>
      </c>
      <c r="E269" s="624" t="s">
        <v>273</v>
      </c>
    </row>
    <row r="270" spans="1:5" ht="26.4">
      <c r="A270" s="530">
        <v>408</v>
      </c>
      <c r="B270" s="565" t="s">
        <v>338</v>
      </c>
      <c r="C270" s="578" t="s">
        <v>241</v>
      </c>
      <c r="D270" s="599" t="s">
        <v>251</v>
      </c>
      <c r="E270" s="624" t="s">
        <v>433</v>
      </c>
    </row>
    <row r="271" spans="1:5">
      <c r="A271" s="528"/>
      <c r="B271" s="566"/>
      <c r="C271" s="578"/>
      <c r="D271" s="599" t="s">
        <v>164</v>
      </c>
      <c r="E271" s="624" t="s">
        <v>501</v>
      </c>
    </row>
    <row r="272" spans="1:5">
      <c r="A272" s="528"/>
      <c r="B272" s="566"/>
      <c r="C272" s="578"/>
      <c r="D272" s="599" t="s">
        <v>352</v>
      </c>
      <c r="E272" s="624" t="s">
        <v>503</v>
      </c>
    </row>
    <row r="273" spans="1:5">
      <c r="A273" s="529"/>
      <c r="B273" s="567"/>
      <c r="C273" s="578"/>
      <c r="D273" s="599" t="s">
        <v>22</v>
      </c>
      <c r="E273" s="624" t="s">
        <v>273</v>
      </c>
    </row>
    <row r="274" spans="1:5">
      <c r="A274" s="531">
        <v>409</v>
      </c>
      <c r="B274" s="565" t="s">
        <v>101</v>
      </c>
      <c r="C274" s="578" t="s">
        <v>607</v>
      </c>
      <c r="D274" s="599" t="s">
        <v>251</v>
      </c>
      <c r="E274" s="624" t="s">
        <v>504</v>
      </c>
    </row>
    <row r="275" spans="1:5" ht="26.4">
      <c r="A275" s="531"/>
      <c r="B275" s="563"/>
      <c r="C275" s="578"/>
      <c r="D275" s="599" t="s">
        <v>164</v>
      </c>
      <c r="E275" s="624" t="s">
        <v>127</v>
      </c>
    </row>
    <row r="276" spans="1:5">
      <c r="A276" s="531"/>
      <c r="B276" s="563"/>
      <c r="C276" s="578"/>
      <c r="D276" s="599" t="s">
        <v>352</v>
      </c>
      <c r="E276" s="624" t="s">
        <v>505</v>
      </c>
    </row>
    <row r="277" spans="1:5">
      <c r="A277" s="531"/>
      <c r="B277" s="563"/>
      <c r="C277" s="578"/>
      <c r="D277" s="599" t="s">
        <v>22</v>
      </c>
      <c r="E277" s="625" t="s">
        <v>506</v>
      </c>
    </row>
    <row r="278" spans="1:5">
      <c r="A278" s="531"/>
      <c r="B278" s="563"/>
      <c r="C278" s="578"/>
      <c r="D278" s="599" t="s">
        <v>353</v>
      </c>
      <c r="E278" s="624" t="s">
        <v>508</v>
      </c>
    </row>
    <row r="279" spans="1:5">
      <c r="A279" s="531"/>
      <c r="B279" s="564"/>
      <c r="C279" s="578"/>
      <c r="D279" s="599" t="s">
        <v>46</v>
      </c>
      <c r="E279" s="624" t="s">
        <v>273</v>
      </c>
    </row>
    <row r="280" spans="1:5">
      <c r="A280" s="531">
        <v>410</v>
      </c>
      <c r="B280" s="556" t="s">
        <v>208</v>
      </c>
      <c r="C280" s="578" t="s">
        <v>156</v>
      </c>
      <c r="D280" s="599" t="s">
        <v>251</v>
      </c>
      <c r="E280" s="624" t="s">
        <v>509</v>
      </c>
    </row>
    <row r="281" spans="1:5">
      <c r="A281" s="531"/>
      <c r="B281" s="557"/>
      <c r="C281" s="578"/>
      <c r="D281" s="599" t="s">
        <v>164</v>
      </c>
      <c r="E281" s="624" t="s">
        <v>272</v>
      </c>
    </row>
    <row r="282" spans="1:5">
      <c r="A282" s="531"/>
      <c r="B282" s="557"/>
      <c r="C282" s="578"/>
      <c r="D282" s="599" t="s">
        <v>352</v>
      </c>
      <c r="E282" s="624" t="s">
        <v>467</v>
      </c>
    </row>
    <row r="283" spans="1:5">
      <c r="A283" s="531"/>
      <c r="B283" s="557"/>
      <c r="C283" s="578"/>
      <c r="D283" s="599" t="s">
        <v>22</v>
      </c>
      <c r="E283" s="624" t="s">
        <v>393</v>
      </c>
    </row>
    <row r="284" spans="1:5">
      <c r="A284" s="531"/>
      <c r="B284" s="557"/>
      <c r="C284" s="578"/>
      <c r="D284" s="599" t="s">
        <v>353</v>
      </c>
      <c r="E284" s="624" t="s">
        <v>510</v>
      </c>
    </row>
    <row r="285" spans="1:5">
      <c r="A285" s="531"/>
      <c r="B285" s="557"/>
      <c r="C285" s="578"/>
      <c r="D285" s="599" t="s">
        <v>46</v>
      </c>
      <c r="E285" s="624" t="s">
        <v>286</v>
      </c>
    </row>
    <row r="286" spans="1:5">
      <c r="A286" s="531"/>
      <c r="B286" s="557"/>
      <c r="C286" s="578"/>
      <c r="D286" s="599" t="s">
        <v>311</v>
      </c>
      <c r="E286" s="624" t="s">
        <v>292</v>
      </c>
    </row>
    <row r="287" spans="1:5">
      <c r="A287" s="531"/>
      <c r="B287" s="557"/>
      <c r="C287" s="578"/>
      <c r="D287" s="599" t="s">
        <v>87</v>
      </c>
      <c r="E287" s="624" t="s">
        <v>38</v>
      </c>
    </row>
    <row r="288" spans="1:5">
      <c r="A288" s="531"/>
      <c r="B288" s="558"/>
      <c r="C288" s="578"/>
      <c r="D288" s="599" t="s">
        <v>248</v>
      </c>
      <c r="E288" s="624" t="s">
        <v>273</v>
      </c>
    </row>
    <row r="289" spans="1:5">
      <c r="A289" s="530">
        <v>411</v>
      </c>
      <c r="B289" s="555" t="s">
        <v>210</v>
      </c>
      <c r="C289" s="578" t="s">
        <v>608</v>
      </c>
      <c r="D289" s="599" t="s">
        <v>251</v>
      </c>
      <c r="E289" s="624" t="s">
        <v>512</v>
      </c>
    </row>
    <row r="290" spans="1:5">
      <c r="A290" s="528"/>
      <c r="B290" s="559"/>
      <c r="C290" s="578"/>
      <c r="D290" s="599" t="s">
        <v>164</v>
      </c>
      <c r="E290" s="624" t="s">
        <v>240</v>
      </c>
    </row>
    <row r="291" spans="1:5">
      <c r="A291" s="528"/>
      <c r="B291" s="559"/>
      <c r="C291" s="578"/>
      <c r="D291" s="599" t="s">
        <v>352</v>
      </c>
      <c r="E291" s="624" t="s">
        <v>267</v>
      </c>
    </row>
    <row r="292" spans="1:5">
      <c r="A292" s="528"/>
      <c r="B292" s="559"/>
      <c r="C292" s="578"/>
      <c r="D292" s="599" t="s">
        <v>22</v>
      </c>
      <c r="E292" s="624" t="s">
        <v>233</v>
      </c>
    </row>
    <row r="293" spans="1:5" ht="39.6">
      <c r="A293" s="528"/>
      <c r="B293" s="559"/>
      <c r="C293" s="578"/>
      <c r="D293" s="599" t="s">
        <v>353</v>
      </c>
      <c r="E293" s="624" t="s">
        <v>229</v>
      </c>
    </row>
    <row r="294" spans="1:5">
      <c r="A294" s="528"/>
      <c r="B294" s="559"/>
      <c r="C294" s="578"/>
      <c r="D294" s="599" t="s">
        <v>46</v>
      </c>
      <c r="E294" s="624" t="s">
        <v>41</v>
      </c>
    </row>
    <row r="295" spans="1:5">
      <c r="A295" s="528"/>
      <c r="B295" s="559"/>
      <c r="C295" s="578"/>
      <c r="D295" s="599" t="s">
        <v>311</v>
      </c>
      <c r="E295" s="624" t="s">
        <v>515</v>
      </c>
    </row>
    <row r="296" spans="1:5">
      <c r="A296" s="529"/>
      <c r="B296" s="560"/>
      <c r="C296" s="578"/>
      <c r="D296" s="599" t="s">
        <v>87</v>
      </c>
      <c r="E296" s="624" t="s">
        <v>273</v>
      </c>
    </row>
    <row r="297" spans="1:5" ht="26.4">
      <c r="A297" s="530">
        <v>412</v>
      </c>
      <c r="B297" s="555" t="s">
        <v>66</v>
      </c>
      <c r="C297" s="578" t="s">
        <v>610</v>
      </c>
      <c r="D297" s="599" t="s">
        <v>251</v>
      </c>
      <c r="E297" s="624" t="s">
        <v>191</v>
      </c>
    </row>
    <row r="298" spans="1:5">
      <c r="A298" s="528"/>
      <c r="B298" s="559"/>
      <c r="C298" s="578"/>
      <c r="D298" s="599" t="s">
        <v>164</v>
      </c>
      <c r="E298" s="624" t="s">
        <v>490</v>
      </c>
    </row>
    <row r="299" spans="1:5">
      <c r="A299" s="528"/>
      <c r="B299" s="559"/>
      <c r="C299" s="578"/>
      <c r="D299" s="599" t="s">
        <v>352</v>
      </c>
      <c r="E299" s="624" t="s">
        <v>289</v>
      </c>
    </row>
    <row r="300" spans="1:5">
      <c r="A300" s="528"/>
      <c r="B300" s="559"/>
      <c r="C300" s="578"/>
      <c r="D300" s="599" t="s">
        <v>22</v>
      </c>
      <c r="E300" s="624" t="s">
        <v>173</v>
      </c>
    </row>
    <row r="301" spans="1:5">
      <c r="A301" s="528"/>
      <c r="B301" s="559"/>
      <c r="C301" s="578"/>
      <c r="D301" s="599" t="s">
        <v>353</v>
      </c>
      <c r="E301" s="624" t="s">
        <v>475</v>
      </c>
    </row>
    <row r="302" spans="1:5">
      <c r="A302" s="528"/>
      <c r="B302" s="559"/>
      <c r="C302" s="578"/>
      <c r="D302" s="599" t="s">
        <v>46</v>
      </c>
      <c r="E302" s="624" t="s">
        <v>273</v>
      </c>
    </row>
    <row r="303" spans="1:5">
      <c r="A303" s="530">
        <v>413</v>
      </c>
      <c r="B303" s="555" t="s">
        <v>273</v>
      </c>
      <c r="C303" s="581" t="s">
        <v>139</v>
      </c>
      <c r="D303" s="599" t="s">
        <v>251</v>
      </c>
      <c r="E303" s="624" t="s">
        <v>516</v>
      </c>
    </row>
    <row r="304" spans="1:5">
      <c r="A304" s="528"/>
      <c r="B304" s="559"/>
      <c r="C304" s="582"/>
      <c r="D304" s="599" t="s">
        <v>164</v>
      </c>
      <c r="E304" s="624" t="s">
        <v>17</v>
      </c>
    </row>
    <row r="305" spans="1:5">
      <c r="A305" s="528"/>
      <c r="B305" s="559"/>
      <c r="C305" s="582"/>
      <c r="D305" s="600" t="s">
        <v>352</v>
      </c>
      <c r="E305" s="624" t="s">
        <v>517</v>
      </c>
    </row>
    <row r="306" spans="1:5">
      <c r="A306" s="528"/>
      <c r="B306" s="559"/>
      <c r="C306" s="582"/>
      <c r="D306" s="599" t="s">
        <v>22</v>
      </c>
      <c r="E306" s="624" t="s">
        <v>151</v>
      </c>
    </row>
    <row r="307" spans="1:5">
      <c r="A307" s="528"/>
      <c r="B307" s="559"/>
      <c r="C307" s="582"/>
      <c r="D307" s="599" t="s">
        <v>353</v>
      </c>
      <c r="E307" s="624" t="s">
        <v>114</v>
      </c>
    </row>
    <row r="308" spans="1:5">
      <c r="A308" s="528"/>
      <c r="B308" s="559"/>
      <c r="C308" s="582"/>
      <c r="D308" s="599" t="s">
        <v>46</v>
      </c>
      <c r="E308" s="624" t="s">
        <v>55</v>
      </c>
    </row>
    <row r="309" spans="1:5">
      <c r="A309" s="528"/>
      <c r="B309" s="559"/>
      <c r="C309" s="582"/>
      <c r="D309" s="599" t="s">
        <v>311</v>
      </c>
      <c r="E309" s="624" t="s">
        <v>136</v>
      </c>
    </row>
    <row r="310" spans="1:5">
      <c r="A310" s="528"/>
      <c r="B310" s="559"/>
      <c r="C310" s="582"/>
      <c r="D310" s="599" t="s">
        <v>87</v>
      </c>
      <c r="E310" s="624" t="s">
        <v>444</v>
      </c>
    </row>
    <row r="311" spans="1:5">
      <c r="A311" s="528"/>
      <c r="B311" s="559"/>
      <c r="C311" s="582"/>
      <c r="D311" s="599" t="s">
        <v>248</v>
      </c>
      <c r="E311" s="624" t="s">
        <v>518</v>
      </c>
    </row>
    <row r="312" spans="1:5" ht="26.4">
      <c r="A312" s="528"/>
      <c r="B312" s="559"/>
      <c r="C312" s="582"/>
      <c r="D312" s="599" t="s">
        <v>94</v>
      </c>
      <c r="E312" s="624" t="s">
        <v>519</v>
      </c>
    </row>
    <row r="313" spans="1:5">
      <c r="A313" s="528"/>
      <c r="B313" s="559"/>
      <c r="C313" s="582"/>
      <c r="D313" s="599" t="s">
        <v>275</v>
      </c>
      <c r="E313" s="624" t="s">
        <v>520</v>
      </c>
    </row>
    <row r="314" spans="1:5">
      <c r="A314" s="528"/>
      <c r="B314" s="559"/>
      <c r="C314" s="582"/>
      <c r="D314" s="599" t="s">
        <v>205</v>
      </c>
      <c r="E314" s="626" t="s">
        <v>325</v>
      </c>
    </row>
    <row r="315" spans="1:5" ht="26.4">
      <c r="A315" s="528"/>
      <c r="B315" s="559"/>
      <c r="C315" s="582"/>
      <c r="D315" s="601" t="s">
        <v>356</v>
      </c>
      <c r="E315" s="626" t="s">
        <v>522</v>
      </c>
    </row>
    <row r="316" spans="1:5">
      <c r="A316" s="528"/>
      <c r="B316" s="559"/>
      <c r="C316" s="582"/>
      <c r="D316" s="601" t="s">
        <v>238</v>
      </c>
      <c r="E316" s="626" t="s">
        <v>523</v>
      </c>
    </row>
    <row r="317" spans="1:5" ht="13.95">
      <c r="A317" s="533"/>
      <c r="B317" s="569"/>
      <c r="C317" s="583"/>
      <c r="D317" s="602" t="s">
        <v>357</v>
      </c>
      <c r="E317" s="627" t="s">
        <v>273</v>
      </c>
    </row>
    <row r="318" spans="1:5" ht="13.95">
      <c r="A318" s="534"/>
      <c r="B318" s="570"/>
      <c r="C318" s="570"/>
      <c r="D318" s="570">
        <v>999</v>
      </c>
      <c r="E318" s="628"/>
    </row>
  </sheetData>
  <sheetProtection password="F279" sheet="1" objects="1" scenarios="1"/>
  <mergeCells count="155">
    <mergeCell ref="A3:B3"/>
    <mergeCell ref="D3:E3"/>
    <mergeCell ref="A12:A16"/>
    <mergeCell ref="B12:B16"/>
    <mergeCell ref="C12:C16"/>
    <mergeCell ref="A19:A24"/>
    <mergeCell ref="B19:B24"/>
    <mergeCell ref="C19:C24"/>
    <mergeCell ref="A27:A31"/>
    <mergeCell ref="B27:B31"/>
    <mergeCell ref="C27:C31"/>
    <mergeCell ref="A32:A35"/>
    <mergeCell ref="B32:B35"/>
    <mergeCell ref="C32:C35"/>
    <mergeCell ref="A36:A37"/>
    <mergeCell ref="C36:C37"/>
    <mergeCell ref="D36:D37"/>
    <mergeCell ref="E36:E37"/>
    <mergeCell ref="A38:A41"/>
    <mergeCell ref="B38:B41"/>
    <mergeCell ref="C38:C41"/>
    <mergeCell ref="A43:A47"/>
    <mergeCell ref="B43:B47"/>
    <mergeCell ref="C43:C47"/>
    <mergeCell ref="A51:A56"/>
    <mergeCell ref="B51:B56"/>
    <mergeCell ref="C51:C56"/>
    <mergeCell ref="A57:A61"/>
    <mergeCell ref="B57:B61"/>
    <mergeCell ref="C57:C61"/>
    <mergeCell ref="A62:A64"/>
    <mergeCell ref="B62:B64"/>
    <mergeCell ref="C62:C64"/>
    <mergeCell ref="A73:A78"/>
    <mergeCell ref="B73:B78"/>
    <mergeCell ref="C73:C78"/>
    <mergeCell ref="A80:A81"/>
    <mergeCell ref="B80:B81"/>
    <mergeCell ref="C80:C81"/>
    <mergeCell ref="D80:D81"/>
    <mergeCell ref="E80:E81"/>
    <mergeCell ref="A82:A85"/>
    <mergeCell ref="B82:B85"/>
    <mergeCell ref="C82:C85"/>
    <mergeCell ref="A87:A91"/>
    <mergeCell ref="B87:B91"/>
    <mergeCell ref="C87:C91"/>
    <mergeCell ref="A92:A93"/>
    <mergeCell ref="B92:B93"/>
    <mergeCell ref="C92:C93"/>
    <mergeCell ref="A95:A98"/>
    <mergeCell ref="B95:B98"/>
    <mergeCell ref="C95:C98"/>
    <mergeCell ref="A107:A112"/>
    <mergeCell ref="B107:B112"/>
    <mergeCell ref="C107:C112"/>
    <mergeCell ref="A113:A116"/>
    <mergeCell ref="B113:B116"/>
    <mergeCell ref="C113:C116"/>
    <mergeCell ref="A117:A122"/>
    <mergeCell ref="B117:B122"/>
    <mergeCell ref="C117:C122"/>
    <mergeCell ref="A137:A142"/>
    <mergeCell ref="B137:B142"/>
    <mergeCell ref="C137:C142"/>
    <mergeCell ref="A160:A162"/>
    <mergeCell ref="B160:B162"/>
    <mergeCell ref="C160:C162"/>
    <mergeCell ref="A163:A167"/>
    <mergeCell ref="B163:B167"/>
    <mergeCell ref="C163:C167"/>
    <mergeCell ref="A177:A180"/>
    <mergeCell ref="B177:B180"/>
    <mergeCell ref="C177:C180"/>
    <mergeCell ref="A191:A194"/>
    <mergeCell ref="B191:B194"/>
    <mergeCell ref="C191:C194"/>
    <mergeCell ref="A195:A199"/>
    <mergeCell ref="B195:B199"/>
    <mergeCell ref="C195:C199"/>
    <mergeCell ref="A215:A220"/>
    <mergeCell ref="B215:B220"/>
    <mergeCell ref="C215:C220"/>
    <mergeCell ref="A221:A222"/>
    <mergeCell ref="B221:B222"/>
    <mergeCell ref="C221:C222"/>
    <mergeCell ref="A241:A244"/>
    <mergeCell ref="B241:B244"/>
    <mergeCell ref="C241:C244"/>
    <mergeCell ref="A245:A250"/>
    <mergeCell ref="B245:B250"/>
    <mergeCell ref="C245:C250"/>
    <mergeCell ref="A251:A254"/>
    <mergeCell ref="B251:B254"/>
    <mergeCell ref="C251:C254"/>
    <mergeCell ref="A255:A260"/>
    <mergeCell ref="B255:B260"/>
    <mergeCell ref="C255:C260"/>
    <mergeCell ref="A261:A264"/>
    <mergeCell ref="B261:B264"/>
    <mergeCell ref="C261:C264"/>
    <mergeCell ref="A265:A269"/>
    <mergeCell ref="B265:B269"/>
    <mergeCell ref="C265:C269"/>
    <mergeCell ref="A270:A273"/>
    <mergeCell ref="B270:B273"/>
    <mergeCell ref="C270:C273"/>
    <mergeCell ref="A274:A279"/>
    <mergeCell ref="B274:B279"/>
    <mergeCell ref="C274:C279"/>
    <mergeCell ref="A297:A302"/>
    <mergeCell ref="B297:B302"/>
    <mergeCell ref="C297:C302"/>
    <mergeCell ref="A5:A11"/>
    <mergeCell ref="B5:B11"/>
    <mergeCell ref="C5:C11"/>
    <mergeCell ref="A65:A71"/>
    <mergeCell ref="B65:B71"/>
    <mergeCell ref="C65:C71"/>
    <mergeCell ref="A99:A106"/>
    <mergeCell ref="B99:B106"/>
    <mergeCell ref="C99:C106"/>
    <mergeCell ref="A123:A136"/>
    <mergeCell ref="B123:B136"/>
    <mergeCell ref="C123:C136"/>
    <mergeCell ref="A143:A152"/>
    <mergeCell ref="B143:B152"/>
    <mergeCell ref="C143:C152"/>
    <mergeCell ref="A153:A159"/>
    <mergeCell ref="B153:B159"/>
    <mergeCell ref="C153:C159"/>
    <mergeCell ref="A168:A176"/>
    <mergeCell ref="B168:B176"/>
    <mergeCell ref="C168:C176"/>
    <mergeCell ref="A181:A190"/>
    <mergeCell ref="B181:B190"/>
    <mergeCell ref="C181:C190"/>
    <mergeCell ref="A200:A207"/>
    <mergeCell ref="B200:B207"/>
    <mergeCell ref="C200:C207"/>
    <mergeCell ref="A208:A214"/>
    <mergeCell ref="B208:B214"/>
    <mergeCell ref="C208:C214"/>
    <mergeCell ref="A223:A240"/>
    <mergeCell ref="B223:B240"/>
    <mergeCell ref="C223:C240"/>
    <mergeCell ref="A280:A288"/>
    <mergeCell ref="B280:B288"/>
    <mergeCell ref="C280:C288"/>
    <mergeCell ref="A289:A296"/>
    <mergeCell ref="B289:B296"/>
    <mergeCell ref="C289:C296"/>
    <mergeCell ref="A303:A317"/>
    <mergeCell ref="B303:B317"/>
    <mergeCell ref="C303:C317"/>
  </mergeCells>
  <phoneticPr fontId="5"/>
  <pageMargins left="0.66929133858267709" right="0.19685039370078738" top="0.98425196850393704" bottom="0.98425196850393704" header="0.51181102362204722" footer="0.51181102362204722"/>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様式6（業者カード）</vt:lpstr>
      <vt:lpstr>様式7（履行実績）</vt:lpstr>
      <vt:lpstr>様式8（役員名簿）</vt:lpstr>
      <vt:lpstr>様式９（地域貢献活動状況報告書）</vt:lpstr>
      <vt:lpstr>取り込み用（入力不要）</vt:lpstr>
      <vt:lpstr>小分類表</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業者カード</dc:title>
  <dc:subject>工事</dc:subject>
  <cp:lastPrinted>2021-10-21T09:40:47Z</cp:lastPrinted>
  <dcterms:created xsi:type="dcterms:W3CDTF">2021-08-06T03:04:55Z</dcterms:created>
  <dcterms:modified xsi:type="dcterms:W3CDTF">2025-10-30T06:17:36Z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2025-10-30T06:17:36Z</vt:filetime>
  </property>
</Properties>
</file>