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5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 name="春日市様式" sheetId="78" r:id="rId8"/>
  </sheets>
  <definedNames>
    <definedName name="サービス">#REF!</definedName>
    <definedName name="サービス" localSheetId="1">#REF!</definedName>
    <definedName name="サービス" localSheetId="3">#REF!</definedName>
    <definedName name="www">#REF!</definedName>
    <definedName name="www" localSheetId="3">#REF!</definedName>
    <definedName name="サービス" localSheetId="6">#REF!</definedName>
    <definedName name="www" localSheetId="6">#REF!</definedName>
    <definedName name="サービス名">'【参考】数式用'!$A$5:$A$28</definedName>
    <definedName name="サービス名" localSheetId="6">'【参考】数式用2'!$A$3:$A$26</definedName>
    <definedName name="特定">#REF!</definedName>
    <definedName name="特定" localSheetId="6">#REF!</definedName>
    <definedName name="サービス" localSheetId="4">#REF!</definedName>
    <definedName name="www" localSheetId="4">#REF!</definedName>
    <definedName name="サービス名" localSheetId="4">#REF!</definedName>
    <definedName name="特定" localSheetId="4">#REF!</definedName>
    <definedName name="サービス種別">#REF!</definedName>
    <definedName name="サービス種別" localSheetId="7">#REF!</definedName>
    <definedName name="一覧">#REF!</definedName>
    <definedName name="一覧" localSheetId="7">#REF!</definedName>
    <definedName name="種類">#REF!</definedName>
    <definedName name="種類" localSheetId="7">#REF!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_xlnm.Print_Area" localSheetId="3">'別紙様式2-3 個表_特定'!$A$1:$AI$30</definedName>
    <definedName name="_xlnm.Print_Titles" localSheetId="3">'別紙様式2-3 個表_特定'!$7:$10</definedName>
    <definedName name="_xlnm.Print_Area" localSheetId="0">基本情報入力シート!$A$1:$AA$73</definedName>
    <definedName name="_xlnm._FilterDatabase" localSheetId="6" hidden="1">#REF!</definedName>
    <definedName name="_xlnm.Print_Area" localSheetId="6">'【参考】数式用2'!$A$1:$C$26</definedName>
    <definedName name="_xlnm.Print_Area" localSheetId="4">'別紙様式2-4 個表_ベースアップ'!$A$1:$AH$30</definedName>
    <definedName name="_xlnm.Print_Titles" localSheetId="4">'別紙様式2-4 個表_ベースアップ'!$7:$10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<sst xmlns="http://schemas.openxmlformats.org/spreadsheetml/2006/main" xmlns:r="http://schemas.openxmlformats.org/officeDocument/2006/relationships" count="452" uniqueCount="452">
  <si>
    <t>月</t>
    <rPh sb="0" eb="1">
      <t>ツキ</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</si>
  <si>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</si>
  <si>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</si>
  <si>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</si>
  <si>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</si>
  <si>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</si>
  <si>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年</t>
    <rPh sb="0" eb="1">
      <t>ネン</t>
    </rPh>
    <phoneticPr fontId="21"/>
  </si>
  <si>
    <t>（１）</t>
  </si>
  <si>
    <t>月</t>
    <rPh sb="0" eb="1">
      <t>ゲツ</t>
    </rPh>
    <phoneticPr fontId="21"/>
  </si>
  <si>
    <t>介護保険事業所番号</t>
    <rPh sb="0" eb="2">
      <t>カイゴ</t>
    </rPh>
    <rPh sb="2" eb="4">
      <t>ホケン</t>
    </rPh>
    <rPh sb="4" eb="7">
      <t>ジギョウショ</t>
    </rPh>
    <rPh sb="7" eb="9">
      <t>バンゴウ</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</si>
  <si>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</si>
  <si>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</si>
  <si>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</si>
  <si>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</si>
  <si>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</si>
  <si>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事業所の所在地</t>
    <rPh sb="0" eb="3">
      <t>ジギョウショ</t>
    </rPh>
    <rPh sb="4" eb="7">
      <t>ショザイチ</t>
    </rPh>
    <phoneticPr fontId="21"/>
  </si>
  <si>
    <t>）</t>
  </si>
  <si>
    <t>ロ</t>
  </si>
  <si>
    <t>法人名</t>
    <rPh sb="0" eb="2">
      <t>ホウジン</t>
    </rPh>
    <rPh sb="2" eb="3">
      <t>メイ</t>
    </rPh>
    <phoneticPr fontId="21"/>
  </si>
  <si>
    <t>その他の
職種</t>
    <rPh sb="2" eb="3">
      <t>タ</t>
    </rPh>
    <rPh sb="5" eb="7">
      <t>ショクシュ</t>
    </rPh>
    <phoneticPr fontId="21"/>
  </si>
  <si>
    <t>日</t>
    <rPh sb="0" eb="1">
      <t>ニチ</t>
    </rPh>
    <phoneticPr fontId="21"/>
  </si>
  <si>
    <t>基本給</t>
    <rPh sb="0" eb="3">
      <t>キホンキュウ</t>
    </rPh>
    <phoneticPr fontId="21"/>
  </si>
  <si>
    <t>資格取得のための支援の実施</t>
    <rPh sb="0" eb="2">
      <t>シカク</t>
    </rPh>
    <rPh sb="2" eb="4">
      <t>シュトク</t>
    </rPh>
    <rPh sb="8" eb="10">
      <t>シエン</t>
    </rPh>
    <rPh sb="11" eb="13">
      <t>ジッシ</t>
    </rPh>
    <phoneticPr fontId="21"/>
  </si>
  <si>
    <t>〒</t>
  </si>
  <si>
    <t>就業規則の見直し</t>
    <rPh sb="0" eb="2">
      <t>シュウギョウ</t>
    </rPh>
    <rPh sb="2" eb="4">
      <t>キソク</t>
    </rPh>
    <rPh sb="5" eb="7">
      <t>ミナオ</t>
    </rPh>
    <phoneticPr fontId="21"/>
  </si>
  <si>
    <t>介護医療院</t>
    <rPh sb="0" eb="2">
      <t>カイゴ</t>
    </rPh>
    <rPh sb="2" eb="4">
      <t>イリョウ</t>
    </rPh>
    <rPh sb="4" eb="5">
      <t>イン</t>
    </rPh>
    <phoneticPr fontId="82"/>
  </si>
  <si>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</si>
  <si>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</si>
  <si>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</si>
  <si>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・実施する周知方法について、チェック（✔）すること。</t>
    <rPh sb="1" eb="3">
      <t>ジッシ</t>
    </rPh>
    <rPh sb="5" eb="7">
      <t>シュウチ</t>
    </rPh>
    <rPh sb="7" eb="9">
      <t>ホウホウ</t>
    </rPh>
    <phoneticPr fontId="21"/>
  </si>
  <si>
    <t>賞与</t>
    <rPh sb="0" eb="2">
      <t>ショウヨ</t>
    </rPh>
    <phoneticPr fontId="21"/>
  </si>
  <si>
    <t>会議録、周知文書</t>
    <rPh sb="0" eb="3">
      <t>カイギロク</t>
    </rPh>
    <rPh sb="4" eb="6">
      <t>シュウチ</t>
    </rPh>
    <rPh sb="6" eb="8">
      <t>ブンショ</t>
    </rPh>
    <phoneticPr fontId="21"/>
  </si>
  <si>
    <t>①</t>
  </si>
  <si>
    <t>②</t>
  </si>
  <si>
    <t>介護職員処遇改善加算</t>
    <rPh sb="0" eb="2">
      <t>カイゴ</t>
    </rPh>
    <rPh sb="2" eb="4">
      <t>ショクイン</t>
    </rPh>
    <rPh sb="4" eb="6">
      <t>ショグウ</t>
    </rPh>
    <rPh sb="6" eb="10">
      <t>カイゼンカサン</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</si>
  <si>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</si>
  <si>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月</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</si>
  <si>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</si>
  <si>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</si>
  <si>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</si>
  <si>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t>
  </si>
  <si>
    <t>月</t>
    <rPh sb="0" eb="1">
      <t>ガツ</t>
    </rPh>
    <phoneticPr fontId="21"/>
  </si>
  <si>
    <t>「介護サービス情報公表システム」への掲載</t>
    <rPh sb="1" eb="3">
      <t>カイゴ</t>
    </rPh>
    <rPh sb="7" eb="9">
      <t>ジョウホウ</t>
    </rPh>
    <rPh sb="9" eb="11">
      <t>コウヒョウ</t>
    </rPh>
    <rPh sb="18" eb="20">
      <t>ケイサイ</t>
    </rPh>
    <phoneticPr fontId="21"/>
  </si>
  <si>
    <t>計</t>
    <rPh sb="0" eb="1">
      <t>ケイ</t>
    </rPh>
    <phoneticPr fontId="21"/>
  </si>
  <si>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</si>
  <si>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</si>
  <si>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</si>
  <si>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</si>
  <si>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加算見込額</t>
    <rPh sb="0" eb="2">
      <t>カサン</t>
    </rPh>
    <rPh sb="2" eb="4">
      <t>ミコミ</t>
    </rPh>
    <rPh sb="4" eb="5">
      <t>ガク</t>
    </rPh>
    <phoneticPr fontId="21"/>
  </si>
  <si>
    <t>証明する資料の例</t>
    <rPh sb="0" eb="2">
      <t>ショウメイ</t>
    </rPh>
    <rPh sb="4" eb="6">
      <t>シリョウ</t>
    </rPh>
    <rPh sb="7" eb="8">
      <t>レイ</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</si>
  <si>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</si>
  <si>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</si>
  <si>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</si>
  <si>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地域密着型特定施設入居者生活介護</t>
  </si>
  <si>
    <t>加算Ⅰ</t>
    <rPh sb="0" eb="2">
      <t>カサン</t>
    </rPh>
    <phoneticPr fontId="21"/>
  </si>
  <si>
    <t>地域密着型介護老人福祉施設</t>
  </si>
  <si>
    <t>看護小規模多機能型居宅介護</t>
  </si>
  <si>
    <t>介護福祉士配置等要件</t>
    <rPh sb="0" eb="2">
      <t>カイゴ</t>
    </rPh>
    <rPh sb="2" eb="5">
      <t>フクシシ</t>
    </rPh>
    <rPh sb="5" eb="7">
      <t>ハイチ</t>
    </rPh>
    <rPh sb="7" eb="8">
      <t>トウ</t>
    </rPh>
    <rPh sb="8" eb="10">
      <t>ヨウケン</t>
    </rPh>
    <phoneticPr fontId="21"/>
  </si>
  <si>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</si>
  <si>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</si>
  <si>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</si>
  <si>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</si>
  <si>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上位者・担当者等によるキャリア面談など、キャリアアップ等に関する定期的な相談の機会の確保</t>
  </si>
  <si>
    <t>人</t>
    <rPh sb="0" eb="1">
      <t>ニン</t>
    </rPh>
    <phoneticPr fontId="21"/>
  </si>
  <si>
    <t>内容</t>
    <rPh sb="0" eb="2">
      <t>ナイヨウ</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</si>
  <si>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</si>
  <si>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実施済</t>
    <rPh sb="0" eb="2">
      <t>ジッシ</t>
    </rPh>
    <rPh sb="2" eb="3">
      <t>ズ</t>
    </rPh>
    <phoneticPr fontId="21"/>
  </si>
  <si>
    <t>加算提出先</t>
    <rPh sb="0" eb="2">
      <t>カサン</t>
    </rPh>
    <rPh sb="2" eb="4">
      <t>テイシュツ</t>
    </rPh>
    <rPh sb="4" eb="5">
      <t>サキ</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</si>
  <si>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</si>
  <si>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</si>
  <si>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</si>
  <si>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</si>
  <si>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</si>
  <si>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その他の方法
による掲示等</t>
    <rPh sb="2" eb="3">
      <t>タ</t>
    </rPh>
    <rPh sb="4" eb="6">
      <t>ホウホウ</t>
    </rPh>
    <rPh sb="10" eb="12">
      <t>ケイジ</t>
    </rPh>
    <rPh sb="12" eb="13">
      <t>トウ</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</si>
  <si>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</si>
  <si>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要件Ⅶ</t>
    <rPh sb="0" eb="2">
      <t>ヨウケン</t>
    </rPh>
    <phoneticPr fontId="21"/>
  </si>
  <si>
    <t>加算Ⅱ</t>
    <rPh sb="0" eb="2">
      <t>カサン</t>
    </rPh>
    <phoneticPr fontId="21"/>
  </si>
  <si>
    <t>その他</t>
    <rPh sb="2" eb="3">
      <t>タ</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</si>
  <si>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</si>
  <si>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</si>
  <si>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</si>
  <si>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</si>
  <si>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予定</t>
    <rPh sb="0" eb="2">
      <t>ヨテイ</t>
    </rPh>
    <phoneticPr fontId="21"/>
  </si>
  <si>
    <t>（確認用）</t>
    <rPh sb="1" eb="4">
      <t>カクニンヨウ</t>
    </rPh>
    <phoneticPr fontId="21"/>
  </si>
  <si>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</si>
  <si>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</si>
  <si>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特定加算による賃金改善の対象とするCの職員の改善後の賃金が年額440万円を上回らないこと</t>
    <rPh sb="19" eb="21">
      <t>ショクイン</t>
    </rPh>
    <phoneticPr fontId="21"/>
  </si>
  <si>
    <t>該当</t>
    <rPh sb="0" eb="2">
      <t>ガイトウ</t>
    </rPh>
    <phoneticPr fontId="21"/>
  </si>
  <si>
    <t>特定事業所加算（Ⅱ）</t>
    <rPh sb="0" eb="7">
      <t>ト</t>
    </rPh>
    <phoneticPr fontId="82"/>
  </si>
  <si>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</si>
  <si>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</si>
  <si>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その他（</t>
    <rPh sb="2" eb="3">
      <t>タ</t>
    </rPh>
    <phoneticPr fontId="21"/>
  </si>
  <si>
    <t>サービス名</t>
    <rPh sb="4" eb="5">
      <t>メイ</t>
    </rPh>
    <phoneticPr fontId="21"/>
  </si>
  <si>
    <t>要件Ⅸ</t>
    <rPh sb="0" eb="2">
      <t>ヨウケン</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</si>
  <si>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</si>
  <si>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</si>
  <si>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</si>
  <si>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</si>
  <si>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</si>
  <si>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</si>
  <si>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別紙様式２－２</t>
    <rPh sb="0" eb="2">
      <t>ベッシ</t>
    </rPh>
    <rPh sb="2" eb="4">
      <t>ヨウシキ</t>
    </rPh>
    <phoneticPr fontId="21"/>
  </si>
  <si>
    <t>（３）</t>
  </si>
  <si>
    <t>加算Ⅰの場合は必ず「該当」</t>
  </si>
  <si>
    <t>子育てや家族等の介護等と仕事の両立を目指す者のための休業制度等の充実、事業所内託児施設の整備</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</si>
  <si>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</si>
  <si>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</si>
  <si>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</si>
  <si>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</si>
  <si>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</si>
  <si>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</si>
  <si>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手当（既存の増額）</t>
    <rPh sb="0" eb="2">
      <t>テアテ</t>
    </rPh>
    <rPh sb="3" eb="5">
      <t>キソン</t>
    </rPh>
    <rPh sb="6" eb="8">
      <t>ゾウガク</t>
    </rPh>
    <phoneticPr fontId="21"/>
  </si>
  <si>
    <t>加
算
率
(e)</t>
    <rPh sb="0" eb="1">
      <t>カ</t>
    </rPh>
    <rPh sb="2" eb="3">
      <t>ザン</t>
    </rPh>
    <rPh sb="4" eb="5">
      <t>リツ</t>
    </rPh>
    <phoneticPr fontId="21"/>
  </si>
  <si>
    <t>代表者</t>
    <rPh sb="0" eb="3">
      <t>ダイヒョウシャ</t>
    </rPh>
    <phoneticPr fontId="21"/>
  </si>
  <si>
    <t>日常生活継続支援加算（Ⅰ）又は（Ⅱ）</t>
    <rPh sb="0" eb="10">
      <t>ニチジョウセイカツ</t>
    </rPh>
    <rPh sb="13" eb="14">
      <t>マタ</t>
    </rPh>
    <phoneticPr fontId="82"/>
  </si>
  <si>
    <t>・
　</t>
    <rPh sb="0" eb="3">
      <t>カイゴ</t>
    </rPh>
    <phoneticPr fontId="21"/>
  </si>
  <si>
    <t>職名</t>
    <rPh sb="0" eb="2">
      <t>ショクメイ</t>
    </rPh>
    <phoneticPr fontId="21"/>
  </si>
  <si>
    <t>氏名</t>
    <rPh sb="0" eb="2">
      <t>シメイ</t>
    </rPh>
    <phoneticPr fontId="21"/>
  </si>
  <si>
    <t>特定事業所加算（II）</t>
  </si>
  <si>
    <t>確認項目</t>
    <rPh sb="0" eb="2">
      <t>カクニン</t>
    </rPh>
    <rPh sb="2" eb="4">
      <t>コウモク</t>
    </rPh>
    <phoneticPr fontId="21"/>
  </si>
  <si>
    <t>名称</t>
    <rPh sb="0" eb="2">
      <t>メイショウ</t>
    </rPh>
    <phoneticPr fontId="21"/>
  </si>
  <si>
    <t>法人住所</t>
    <rPh sb="0" eb="2">
      <t>ホウジン</t>
    </rPh>
    <rPh sb="2" eb="4">
      <t>ジュウショ</t>
    </rPh>
    <phoneticPr fontId="21"/>
  </si>
  <si>
    <t>高齢者の活躍（居室やフロア等の掃除、食事の配膳・下膳などのほか、経理や労務、広報なども含めた介護業務以外の業務の提供）等による役割分担の明確化</t>
  </si>
  <si>
    <t>ベースアップ等
（必ず選択）</t>
    <rPh sb="6" eb="7">
      <t>トウ</t>
    </rPh>
    <rPh sb="9" eb="10">
      <t>カナラ</t>
    </rPh>
    <rPh sb="11" eb="13">
      <t>センタク</t>
    </rPh>
    <phoneticPr fontId="21"/>
  </si>
  <si>
    <t>法人代表者</t>
    <rPh sb="0" eb="2">
      <t>ホウジン</t>
    </rPh>
    <rPh sb="2" eb="5">
      <t>ダイヒョウシャ</t>
    </rPh>
    <phoneticPr fontId="21"/>
  </si>
  <si>
    <t>その他の職種(C)</t>
    <rPh sb="2" eb="3">
      <t>タ</t>
    </rPh>
    <rPh sb="4" eb="6">
      <t>ショクシュ</t>
    </rPh>
    <phoneticPr fontId="21"/>
  </si>
  <si>
    <t>特定事業所加算（I）</t>
  </si>
  <si>
    <t>通し番号</t>
    <rPh sb="0" eb="1">
      <t>トオ</t>
    </rPh>
    <rPh sb="2" eb="4">
      <t>バンゴウ</t>
    </rPh>
    <phoneticPr fontId="21"/>
  </si>
  <si>
    <t>計画書の記載内容に虚偽がないことを証明するとともに、記載内容を証明する資料を適切に保管していることを誓約します。</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</si>
  <si>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</si>
  <si>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</si>
  <si>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</si>
  <si>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住所２（建物名等）</t>
    <rPh sb="0" eb="2">
      <t>ジュウショ</t>
    </rPh>
    <rPh sb="4" eb="6">
      <t>タテモノ</t>
    </rPh>
    <rPh sb="6" eb="7">
      <t>メイ</t>
    </rPh>
    <rPh sb="7" eb="8">
      <t>トウ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</si>
  <si>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</si>
  <si>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t>
  </si>
  <si>
    <t>E-mail</t>
  </si>
  <si>
    <t>Ⅱ</t>
  </si>
  <si>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21"/>
  </si>
  <si>
    <t>指定権者名</t>
    <rPh sb="0" eb="2">
      <t>シテイ</t>
    </rPh>
    <rPh sb="2" eb="3">
      <t>ケン</t>
    </rPh>
    <rPh sb="3" eb="4">
      <t>ジャ</t>
    </rPh>
    <rPh sb="4" eb="5">
      <t>メイ</t>
    </rPh>
    <phoneticPr fontId="21"/>
  </si>
  <si>
    <t>事業所名</t>
    <rPh sb="0" eb="2">
      <t>ジギョウ</t>
    </rPh>
    <rPh sb="2" eb="3">
      <t>ショ</t>
    </rPh>
    <rPh sb="3" eb="4">
      <t>メイ</t>
    </rPh>
    <phoneticPr fontId="21"/>
  </si>
  <si>
    <t>〒結合</t>
    <rPh sb="1" eb="3">
      <t>ケツゴウ</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</si>
  <si>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</si>
  <si>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１単位
あたりの
単価[円]
(b)</t>
    <rPh sb="1" eb="3">
      <t>タンイ</t>
    </rPh>
    <rPh sb="9" eb="11">
      <t>タンカ</t>
    </rPh>
    <rPh sb="12" eb="13">
      <t>エン</t>
    </rPh>
    <phoneticPr fontId="21"/>
  </si>
  <si>
    <t>↓隠し列</t>
    <rPh sb="1" eb="2">
      <t>カク</t>
    </rPh>
    <rPh sb="3" eb="4">
      <t>レツ</t>
    </rPh>
    <phoneticPr fontId="21"/>
  </si>
  <si>
    <t>経験・技能のある
介護職員(A)</t>
    <rPh sb="0" eb="2">
      <t>ケイケン</t>
    </rPh>
    <phoneticPr fontId="21"/>
  </si>
  <si>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</si>
  <si>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</si>
  <si>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</si>
  <si>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2"/>
  </si>
  <si>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</si>
  <si>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</si>
  <si>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</si>
  <si>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</si>
  <si>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</si>
  <si>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</si>
  <si>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</si>
  <si>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</si>
  <si>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</si>
  <si>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労働保険料の納付が適正に行われています。</t>
    <rPh sb="0" eb="2">
      <t>ロウドウ</t>
    </rPh>
    <rPh sb="2" eb="5">
      <t>ホケンリョウ</t>
    </rPh>
    <rPh sb="6" eb="8">
      <t>ノウフ</t>
    </rPh>
    <rPh sb="9" eb="11">
      <t>テキセイ</t>
    </rPh>
    <rPh sb="12" eb="13">
      <t>オコナ</t>
    </rPh>
    <phoneticPr fontId="21"/>
  </si>
  <si>
    <t>５　ベースアップ等加算の要件について</t>
    <rPh sb="8" eb="9">
      <t>トウ</t>
    </rPh>
    <rPh sb="9" eb="11">
      <t>カサン</t>
    </rPh>
    <rPh sb="12" eb="14">
      <t>ヨウケン</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</si>
  <si>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</si>
  <si>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</si>
  <si>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１　提出先に関する情報</t>
    <rPh sb="2" eb="4">
      <t>テイシュツ</t>
    </rPh>
    <rPh sb="4" eb="5">
      <t>サキ</t>
    </rPh>
    <rPh sb="6" eb="7">
      <t>カン</t>
    </rPh>
    <rPh sb="9" eb="11">
      <t>ジョウホウ</t>
    </rPh>
    <phoneticPr fontId="82"/>
  </si>
  <si>
    <t>(</t>
  </si>
  <si>
    <t>２　基本情報</t>
    <rPh sb="2" eb="4">
      <t>キホン</t>
    </rPh>
    <rPh sb="4" eb="6">
      <t>ジョウホウ</t>
    </rPh>
    <phoneticPr fontId="82"/>
  </si>
  <si>
    <t>か月</t>
    <rPh sb="1" eb="2">
      <t>ゲツ</t>
    </rPh>
    <phoneticPr fontId="21"/>
  </si>
  <si>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</si>
  <si>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</si>
  <si>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(b)には、特定加算の算定により実施される介護職員及びその他の職員の賃金改善の見込額を法人で計算し、直接記入すること。</t>
    <rPh sb="52" eb="54">
      <t>キニュウ</t>
    </rPh>
    <phoneticPr fontId="21"/>
  </si>
  <si>
    <t>賃金規程の見直し</t>
    <rPh sb="0" eb="2">
      <t>チンギン</t>
    </rPh>
    <rPh sb="2" eb="4">
      <t>キテイ</t>
    </rPh>
    <rPh sb="5" eb="7">
      <t>ミナオ</t>
    </rPh>
    <phoneticPr fontId="21"/>
  </si>
  <si>
    <t>賃金規程の見直し</t>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</si>
  <si>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</si>
  <si>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（上記取組の開始時期）</t>
    <rPh sb="1" eb="3">
      <t>ジョウキ</t>
    </rPh>
    <rPh sb="3" eb="5">
      <t>トリクミ</t>
    </rPh>
    <rPh sb="6" eb="8">
      <t>カイシ</t>
    </rPh>
    <rPh sb="8" eb="10">
      <t>ジキ</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</si>
  <si>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</si>
  <si>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令和</t>
  </si>
  <si>
    <t>ヶ月）</t>
  </si>
  <si>
    <t>介護福祉士配置等要件</t>
    <rPh sb="0" eb="5">
      <t>カイゴフクシシ</t>
    </rPh>
    <rPh sb="5" eb="7">
      <t>ハイチ</t>
    </rPh>
    <rPh sb="7" eb="8">
      <t>トウ</t>
    </rPh>
    <rPh sb="8" eb="10">
      <t>ヨウケン</t>
    </rPh>
    <phoneticPr fontId="21"/>
  </si>
  <si>
    <r>
      <t xml:space="preserve">介護職員等ベースアップ等支援加算
</t>
    </r>
    <r>
      <rPr>
        <sz val="8"/>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</si>
  <si>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</si>
  <si>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</si>
  <si>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</si>
  <si>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</si>
  <si>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</si>
  <si>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</si>
  <si>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</si>
  <si>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円</t>
  </si>
  <si>
    <t>入居継続支援加算（Ⅰ）又は（Ⅱ）</t>
    <rPh sb="0" eb="2">
      <t>ニュウキョ</t>
    </rPh>
    <rPh sb="2" eb="6">
      <t>ケイゾクシエン</t>
    </rPh>
    <rPh sb="6" eb="8">
      <t>カサン</t>
    </rPh>
    <rPh sb="11" eb="12">
      <t>マタ</t>
    </rPh>
    <phoneticPr fontId="82"/>
  </si>
  <si>
    <t>勤務体制表、介護福祉士登録証</t>
    <rPh sb="0" eb="2">
      <t>キンム</t>
    </rPh>
    <rPh sb="2" eb="5">
      <t>タイセイヒョウ</t>
    </rPh>
    <rPh sb="6" eb="8">
      <t>カイゴ</t>
    </rPh>
    <rPh sb="8" eb="11">
      <t>フクシシ</t>
    </rPh>
    <rPh sb="11" eb="13">
      <t>トウロク</t>
    </rPh>
    <rPh sb="13" eb="14">
      <t>ショウ</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</si>
  <si>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</si>
  <si>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ハ</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</si>
  <si>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</si>
  <si>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</si>
  <si>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</si>
  <si>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③</t>
  </si>
  <si>
    <t>本計画書2（2）、2（3）では以下の要件を確認しており、オレンジセルが「○」でない場合、加算取得の要件を満たしていない。</t>
    <rPh sb="0" eb="1">
      <t>ホン</t>
    </rPh>
    <rPh sb="1" eb="4">
      <t>ケイカクショ</t>
    </rPh>
    <phoneticPr fontId="21"/>
  </si>
  <si>
    <t>介護職員の任用における職位、職責又は職務内容等の要件を定めている。</t>
    <rPh sb="0" eb="2">
      <t>カイゴ</t>
    </rPh>
    <rPh sb="2" eb="4">
      <t>ショクイン</t>
    </rPh>
    <rPh sb="5" eb="7">
      <t>ニンヨウ</t>
    </rPh>
    <phoneticPr fontId="21"/>
  </si>
  <si>
    <t>両立支援・多様な働き方の推進</t>
  </si>
  <si>
    <t>②賃金改善実施期間</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</si>
  <si>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</si>
  <si>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イに掲げる職位、職責又は職務内容等に応じた賃金体系を定めている。</t>
    <rPh sb="2" eb="3">
      <t>カカ</t>
    </rPh>
    <phoneticPr fontId="21"/>
  </si>
  <si>
    <t>４　特定加算の要件について</t>
    <rPh sb="2" eb="4">
      <t>トクテイ</t>
    </rPh>
    <rPh sb="4" eb="6">
      <t>カサン</t>
    </rPh>
    <rPh sb="7" eb="9">
      <t>ヨウケン</t>
    </rPh>
    <phoneticPr fontId="21"/>
  </si>
  <si>
    <t>イについて、全ての介護職員に周知している。</t>
    <rPh sb="6" eb="7">
      <t>スベ</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</si>
  <si>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</si>
  <si>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利用者本位のケア方針など介護保険や法人の理念等を定期的に学ぶ機会の提供</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</si>
  <si>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</si>
  <si>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</si>
  <si>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</si>
  <si>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資質向上のための計画</t>
    <rPh sb="0" eb="2">
      <t>シシツ</t>
    </rPh>
    <rPh sb="2" eb="4">
      <t>コウジョウ</t>
    </rPh>
    <rPh sb="8" eb="10">
      <t>ケイカク</t>
    </rPh>
    <phoneticPr fontId="21"/>
  </si>
  <si>
    <t>サービス提供体制強化加算（Ⅰ）</t>
    <rPh sb="4" eb="8">
      <t>テイキョウ</t>
    </rPh>
    <rPh sb="8" eb="10">
      <t>キョウカ</t>
    </rPh>
    <rPh sb="10" eb="12">
      <t>カサン</t>
    </rPh>
    <phoneticPr fontId="82"/>
  </si>
  <si>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</si>
  <si>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</si>
  <si>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</si>
  <si>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キャリアパス要件Ⅱ　次のイとロ両方の基準を満たす。</t>
    <rPh sb="6" eb="8">
      <t>ヨウケン</t>
    </rPh>
    <rPh sb="16" eb="17">
      <t>カタ</t>
    </rPh>
    <rPh sb="18" eb="20">
      <t>キジュン</t>
    </rPh>
    <phoneticPr fontId="21"/>
  </si>
  <si>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</si>
  <si>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</si>
  <si>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キャリアパス要件Ⅲ　次のイとロ両方の基準を満たす。</t>
    <rPh sb="6" eb="8">
      <t>ヨウケン</t>
    </rPh>
    <rPh sb="15" eb="17">
      <t>リョウホウ</t>
    </rPh>
    <rPh sb="18" eb="20">
      <t>キジュン</t>
    </rPh>
    <phoneticPr fontId="21"/>
  </si>
  <si>
    <t>サービス提供体制強化加算（I）</t>
  </si>
  <si>
    <t>ベースアップ等加算</t>
    <rPh sb="6" eb="7">
      <t>ナド</t>
    </rPh>
    <rPh sb="7" eb="9">
      <t>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</si>
  <si>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</si>
  <si>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t>
    <rPh sb="0" eb="2">
      <t>ショグウ</t>
    </rPh>
    <rPh sb="2" eb="6">
      <t>カイゼンカサン</t>
    </rPh>
    <phoneticPr fontId="21"/>
  </si>
  <si>
    <t>サービス提供体制強化加算（Ⅱ）</t>
    <rPh sb="4" eb="8">
      <t>テイキョウ</t>
    </rPh>
    <rPh sb="8" eb="10">
      <t>キョウカ</t>
    </rPh>
    <rPh sb="10" eb="12">
      <t>カサン</t>
    </rPh>
    <phoneticPr fontId="82"/>
  </si>
  <si>
    <t>(c)には、本計画書５（１）に記入した介護職員及びその他の職員の賃金改善の見込額の合計が自動的に転記される。</t>
    <rPh sb="6" eb="7">
      <t>ホン</t>
    </rPh>
    <rPh sb="7" eb="10">
      <t>ケイカクショ</t>
    </rPh>
    <rPh sb="15" eb="17">
      <t>キニュウ</t>
    </rPh>
    <phoneticPr fontId="21"/>
  </si>
  <si>
    <t>特定事業所加算（Ⅰ）</t>
    <rPh sb="0" eb="7">
      <t>ト</t>
    </rPh>
    <phoneticPr fontId="82"/>
  </si>
  <si>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</si>
  <si>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</si>
  <si>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</si>
  <si>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</si>
  <si>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Ⅳ</t>
  </si>
  <si>
    <t>介護職員について、賃金改善の見込額の３分の２以上が、ベースアップ等（基本給又は決まって毎月支払われる手当の引上げ）に充てられる計画になっていること</t>
  </si>
  <si>
    <t>春日市様式</t>
    <rPh sb="0" eb="3">
      <t>カスガシ</t>
    </rPh>
    <rPh sb="3" eb="5">
      <t>ヨウシキ</t>
    </rPh>
    <phoneticPr fontId="21"/>
  </si>
  <si>
    <t>研修の受講やキャリア段位制度と人事考課との連動</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</si>
  <si>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</si>
  <si>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エルダー・メンター（仕事やメンタル面のサポート等をする担当者）制度等導入</t>
  </si>
  <si>
    <t>要件Ⅴ</t>
    <rPh sb="0" eb="2">
      <t>ヨウケン</t>
    </rPh>
    <phoneticPr fontId="21"/>
  </si>
  <si>
    <t>有給休暇が取得しやすい環境の整備</t>
  </si>
  <si>
    <t xml:space="preserve">・ </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</si>
  <si>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</si>
  <si>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</si>
  <si>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</si>
  <si>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</si>
  <si>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</si>
  <si>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上記以外
（必ず選択）</t>
    <rPh sb="0" eb="2">
      <t>ジョウキ</t>
    </rPh>
    <rPh sb="2" eb="4">
      <t>イガイ</t>
    </rPh>
    <rPh sb="6" eb="7">
      <t>カナラ</t>
    </rPh>
    <rPh sb="8" eb="10">
      <t>センタク</t>
    </rPh>
    <phoneticPr fontId="21"/>
  </si>
  <si>
    <t>事故・トラブルへの対応マニュアル等の作成等の体制の整備</t>
  </si>
  <si>
    <t>入職促進に向けた取組</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</si>
  <si>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</si>
  <si>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</si>
  <si>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</si>
  <si>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</si>
  <si>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</si>
  <si>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</si>
  <si>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</si>
  <si>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Ⅲ</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</si>
  <si>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</si>
  <si>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</si>
  <si>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</si>
  <si>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</si>
  <si>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</si>
  <si>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他産業からの転職者、主婦層、中高年齢者等、経験者・有資格者等にこだわらない幅広い採用の仕組みの構築</t>
    <rPh sb="43" eb="45">
      <t>シク</t>
    </rPh>
    <rPh sb="47" eb="49">
      <t>コウチク</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</si>
  <si>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</si>
  <si>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</si>
  <si>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</si>
  <si>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</si>
  <si>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</si>
  <si>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</si>
  <si>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</si>
  <si>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</si>
  <si>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t>
  </si>
  <si>
    <t>処遇改善加算</t>
  </si>
  <si>
    <t>手当（既存の増額）</t>
  </si>
  <si>
    <t>【ベースアップ等加算】介護職員及びその他の職員の賃金について、ベースアップ等加算による賃金改善の見込額が、同加算の算定見込額を上回ること</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</si>
  <si>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</si>
  <si>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</si>
  <si>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</si>
  <si>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</si>
  <si>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</si>
  <si>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</si>
  <si>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</si>
  <si>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</si>
  <si>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</si>
  <si>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</si>
  <si>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</si>
  <si>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</si>
  <si>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</si>
  <si>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</si>
  <si>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</si>
  <si>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！この欄が☓の場合、実施する周知方法が選択されていません。</t>
    <rPh sb="3" eb="4">
      <t>ラン</t>
    </rPh>
    <rPh sb="7" eb="9">
      <t>バアイ</t>
    </rPh>
    <rPh sb="19" eb="21">
      <t>センタク</t>
    </rPh>
    <phoneticPr fontId="21"/>
  </si>
  <si>
    <t>１単位あたりの単価[円]
(b)</t>
    <rPh sb="1" eb="3">
      <t>タンイ</t>
    </rPh>
    <rPh sb="7" eb="9">
      <t>タンカ</t>
    </rPh>
    <rPh sb="10" eb="11">
      <t>エン</t>
    </rPh>
    <phoneticPr fontId="21"/>
  </si>
  <si>
    <t>算定対象月
(ｍ)</t>
    <rPh sb="0" eb="2">
      <t>サンテイ</t>
    </rPh>
    <phoneticPr fontId="21"/>
  </si>
  <si>
    <t>算定対象月
(f)</t>
    <rPh sb="0" eb="2">
      <t>サンテイ</t>
    </rPh>
    <rPh sb="2" eb="4">
      <t>タイショウ</t>
    </rPh>
    <rPh sb="4" eb="5">
      <t>ツキ</t>
    </rPh>
    <phoneticPr fontId="21"/>
  </si>
  <si>
    <t>特定加算の見込額[円]
(a×b×e×f)</t>
    <rPh sb="0" eb="2">
      <t>トクテイ</t>
    </rPh>
    <rPh sb="2" eb="4">
      <t>カサン</t>
    </rPh>
    <rPh sb="5" eb="7">
      <t>ミコ</t>
    </rPh>
    <rPh sb="7" eb="8">
      <t>ガク</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</si>
  <si>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</si>
  <si>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算定対象月
(d)</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</si>
  <si>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</si>
  <si>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算定する特定加算の区分</t>
    <rPh sb="0" eb="2">
      <t>サンテイ</t>
    </rPh>
    <rPh sb="4" eb="6">
      <t>トクテイ</t>
    </rPh>
    <rPh sb="6" eb="8">
      <t>カサン</t>
    </rPh>
    <rPh sb="9" eb="11">
      <t>クブン</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</si>
  <si>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</si>
  <si>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表１　ベースアップ等加算対象サービス</t>
    <rPh sb="0" eb="1">
      <t>ヒョウ</t>
    </rPh>
    <rPh sb="9" eb="10">
      <t>トウ</t>
    </rPh>
    <rPh sb="10" eb="12">
      <t>カサン</t>
    </rPh>
    <rPh sb="12" eb="14">
      <t>タイショウ</t>
    </rPh>
    <phoneticPr fontId="2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</si>
  <si>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2"/>
  </si>
  <si>
    <t>Ⅸ</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</si>
  <si>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2"/>
  </si>
  <si>
    <t>Ⅶ</t>
  </si>
  <si>
    <t>訪問介護</t>
  </si>
  <si>
    <t>定期巡回･随時対応型訪問介護看護</t>
  </si>
  <si>
    <t>（介護予防）訪問入浴介護</t>
    <rPh sb="1" eb="3">
      <t>カイゴ</t>
    </rPh>
    <rPh sb="3" eb="5">
      <t>ヨボウ</t>
    </rPh>
    <phoneticPr fontId="82"/>
  </si>
  <si>
    <t>通所介護</t>
  </si>
  <si>
    <t>（介護予防）特定施設入居者生活介護</t>
  </si>
  <si>
    <t>(a)には、処遇改善加算の算定により実施される介護職員の賃金改善の見込額を法人で計算し、直接記入すること。</t>
    <rPh sb="46" eb="48">
      <t>キニュウ</t>
    </rPh>
    <phoneticPr fontId="21"/>
  </si>
  <si>
    <t>（介護予防）小規模多機能型居宅介護</t>
  </si>
  <si>
    <t>通所型サービス（総合事業）</t>
  </si>
  <si>
    <t>看護小規模多機能型居宅介護</t>
    <rPh sb="0" eb="13">
      <t>カンゴ</t>
    </rPh>
    <phoneticPr fontId="82"/>
  </si>
  <si>
    <t>！要件Ⅳが☓の場合、チェックボックスにチェック（✔）が入っていません。</t>
    <rPh sb="1" eb="3">
      <t>ヨウケン</t>
    </rPh>
    <rPh sb="7" eb="9">
      <t>バアイ</t>
    </rPh>
    <rPh sb="27" eb="28">
      <t>ハイ</t>
    </rPh>
    <phoneticPr fontId="21"/>
  </si>
  <si>
    <t>（介護予防）認知症対応型共同生活介護</t>
  </si>
  <si>
    <t>介護老人福祉施設</t>
    <rPh sb="0" eb="2">
      <t>カイゴ</t>
    </rPh>
    <rPh sb="2" eb="4">
      <t>ロウジン</t>
    </rPh>
    <rPh sb="4" eb="6">
      <t>フクシ</t>
    </rPh>
    <rPh sb="6" eb="8">
      <t>シセツ</t>
    </rPh>
    <phoneticPr fontId="82"/>
  </si>
  <si>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</si>
  <si>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2"/>
  </si>
  <si>
    <t>本計画に記載された金額は見込額であり、提出後の運営状況(利用者数等)、人員配置状況(職員数等)その他の事由により変動があり得る。</t>
  </si>
  <si>
    <t>介護老人保健施設</t>
    <rPh sb="0" eb="8">
      <t>ロウケン</t>
    </rPh>
    <phoneticPr fontId="82"/>
  </si>
  <si>
    <t>（介護予防）短期入所療養介護（老健）</t>
  </si>
  <si>
    <t>介護療養型医療施設</t>
    <rPh sb="0" eb="9">
      <t>カイゴ</t>
    </rPh>
    <phoneticPr fontId="82"/>
  </si>
  <si>
    <t>（介護予防）短期入所療養介護 （病院等（老健以外）)</t>
  </si>
  <si>
    <t>訪問型サービス（総合事業）</t>
    <rPh sb="8" eb="10">
      <t>ソウゴウ</t>
    </rPh>
    <rPh sb="10" eb="12">
      <t>ジギョウ</t>
    </rPh>
    <phoneticPr fontId="82"/>
  </si>
  <si>
    <t>通所型サービス（総合事業）</t>
    <rPh sb="8" eb="10">
      <t>ソウゴウ</t>
    </rPh>
    <rPh sb="10" eb="12">
      <t>ジギョウ</t>
    </rPh>
    <phoneticPr fontId="82"/>
  </si>
  <si>
    <t>（介護予防）訪問入浴介護</t>
  </si>
  <si>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</si>
  <si>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介護老人福祉施設</t>
  </si>
  <si>
    <t>介護老人保健施設</t>
  </si>
  <si>
    <t>！この欄が☓の場合、「該当」がチェックされていません。</t>
    <rPh sb="3" eb="4">
      <t>ラン</t>
    </rPh>
    <rPh sb="7" eb="9">
      <t>バアイ</t>
    </rPh>
    <rPh sb="11" eb="13">
      <t>ガイトウ</t>
    </rPh>
    <phoneticPr fontId="21"/>
  </si>
  <si>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</si>
  <si>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</si>
  <si>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</si>
  <si>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</si>
  <si>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</si>
  <si>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</si>
  <si>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</si>
  <si>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</si>
  <si>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</si>
  <si>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</si>
  <si>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ⅰ）ベースアップ等加算による賃金改善の見込額</t>
    <rPh sb="8" eb="9">
      <t>トウ</t>
    </rPh>
    <rPh sb="9" eb="11">
      <t>カサン</t>
    </rPh>
    <phoneticPr fontId="21"/>
  </si>
  <si>
    <t xml:space="preserve"> 取得予定の加算の合計</t>
    <rPh sb="1" eb="3">
      <t>シュトク</t>
    </rPh>
    <rPh sb="3" eb="5">
      <t>ヨテイ</t>
    </rPh>
    <rPh sb="6" eb="8">
      <t>カサン</t>
    </rPh>
    <rPh sb="9" eb="11">
      <t>ゴウケイ</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</si>
  <si>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</si>
  <si>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</si>
  <si>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</si>
  <si>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</si>
  <si>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</si>
  <si>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要件Ⅵ</t>
    <rPh sb="0" eb="2">
      <t>ヨウケン</t>
    </rPh>
    <phoneticPr fontId="21"/>
  </si>
  <si>
    <t>（１）ベースアップ等加算の配分要件</t>
    <rPh sb="9" eb="10">
      <t>トウ</t>
    </rPh>
    <rPh sb="10" eb="12">
      <t>カサン</t>
    </rPh>
    <rPh sb="13" eb="15">
      <t>ハイブン</t>
    </rPh>
    <rPh sb="15" eb="17">
      <t>ヨウケン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</si>
  <si>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</si>
  <si>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</si>
  <si>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</si>
  <si>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</si>
  <si>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</si>
  <si>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</si>
  <si>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</si>
  <si>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</si>
  <si>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</si>
  <si>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（１）特定加算のグループごとの配分要件</t>
    <rPh sb="3" eb="5">
      <t>トクテイ</t>
    </rPh>
    <rPh sb="5" eb="7">
      <t>カサン</t>
    </rPh>
    <rPh sb="15" eb="17">
      <t>ハイブン</t>
    </rPh>
    <rPh sb="17" eb="19">
      <t>ヨウケン</t>
    </rPh>
    <phoneticPr fontId="21"/>
  </si>
  <si>
    <t>加算Ⅰ・Ⅱの場合は必ず「該当」、加算Ⅲの場合もいずれか「該当」</t>
    <rPh sb="16" eb="18">
      <t>カサン</t>
    </rPh>
    <rPh sb="20" eb="22">
      <t>バアイ</t>
    </rPh>
    <rPh sb="28" eb="30">
      <t>ガイトウ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</si>
  <si>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</si>
  <si>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</si>
  <si>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</si>
  <si>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</si>
  <si>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他の指定権者等に係る加算見込額等の状況</t>
    <rPh sb="12" eb="14">
      <t>ミコミ</t>
    </rPh>
    <rPh sb="14" eb="15">
      <t>ガク</t>
    </rPh>
    <rPh sb="15" eb="16">
      <t>トウ</t>
    </rPh>
    <phoneticPr fontId="21"/>
  </si>
  <si>
    <t>（コ）「月額平均８万円の処遇改善又は改善後の賃金が年額440万円以上となる者」を設定できない場合その理由</t>
  </si>
  <si>
    <t>(a)～(c)には、それぞれの加算による賃金改善を行った場合の法定福利費等の事業主負担の増加分を含めることができる。</t>
  </si>
  <si>
    <t>その他</t>
  </si>
  <si>
    <t>決まって毎月支払われる手当（新設）</t>
    <rPh sb="0" eb="1">
      <t>キ</t>
    </rPh>
    <rPh sb="4" eb="6">
      <t>マイツキ</t>
    </rPh>
    <rPh sb="6" eb="8">
      <t>シハラ</t>
    </rPh>
    <rPh sb="11" eb="13">
      <t>テアテ</t>
    </rPh>
    <rPh sb="14" eb="16">
      <t>シンセツ</t>
    </rPh>
    <phoneticPr fontId="21"/>
  </si>
  <si>
    <t>２　賃金改善計画について＜共通＞</t>
    <rPh sb="2" eb="4">
      <t>チンギン</t>
    </rPh>
    <rPh sb="4" eb="6">
      <t>カイゼン</t>
    </rPh>
    <rPh sb="6" eb="8">
      <t>ケイカク</t>
    </rPh>
    <rPh sb="13" eb="15">
      <t>キョウツウ</t>
    </rPh>
    <phoneticPr fontId="21"/>
  </si>
  <si>
    <t>※空欄が表示される項目は、記入が不要であるため対応する必要はない。</t>
  </si>
  <si>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</si>
  <si>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</si>
  <si>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</si>
  <si>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</si>
  <si>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届出事業所数内訳</t>
    <rPh sb="0" eb="2">
      <t>トドケデ</t>
    </rPh>
    <rPh sb="2" eb="5">
      <t>ジギョウショ</t>
    </rPh>
    <rPh sb="5" eb="6">
      <t>スウ</t>
    </rPh>
    <rPh sb="6" eb="8">
      <t>ウチワケ</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</si>
  <si>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</si>
  <si>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</si>
  <si>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</si>
  <si>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</si>
  <si>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</si>
  <si>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</si>
  <si>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</si>
  <si>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</si>
  <si>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</si>
  <si>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</si>
  <si>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</si>
  <si>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</si>
  <si>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</si>
  <si>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</si>
  <si>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</si>
  <si>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介護職員等ベースアップ等支援加算</t>
    <rPh sb="0" eb="2">
      <t>カイゴ</t>
    </rPh>
    <rPh sb="2" eb="4">
      <t>ショクイン</t>
    </rPh>
    <rPh sb="4" eb="5">
      <t>トウ</t>
    </rPh>
    <rPh sb="11" eb="12">
      <t>トウ</t>
    </rPh>
    <rPh sb="12" eb="16">
      <t>シエンカサン</t>
    </rPh>
    <phoneticPr fontId="21"/>
  </si>
  <si>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</si>
  <si>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</si>
  <si>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</si>
  <si>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</si>
  <si>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</si>
  <si>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</si>
  <si>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</si>
  <si>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</si>
  <si>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</si>
  <si>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</si>
  <si>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</si>
  <si>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</si>
  <si>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</si>
  <si>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</si>
  <si>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</si>
  <si>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</si>
  <si>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</si>
  <si>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</si>
  <si>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</si>
  <si>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</si>
  <si>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</si>
  <si>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</si>
  <si>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</si>
  <si>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</si>
  <si>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</si>
  <si>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</si>
  <si>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</si>
  <si>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</si>
  <si>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</si>
  <si>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</si>
  <si>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介護職員処遇改善加算</t>
    <rPh sb="0" eb="2">
      <t>カイゴ</t>
    </rPh>
    <rPh sb="2" eb="4">
      <t>ショクイン</t>
    </rPh>
    <rPh sb="4" eb="6">
      <t>ショグウ</t>
    </rPh>
    <rPh sb="6" eb="8">
      <t>カイゼン</t>
    </rPh>
    <rPh sb="8" eb="10">
      <t>カサン</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</si>
  <si>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</si>
  <si>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</si>
  <si>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</si>
  <si>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</si>
  <si>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</si>
  <si>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</si>
  <si>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</si>
  <si>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加算種別</t>
    <rPh sb="0" eb="2">
      <t>カサン</t>
    </rPh>
    <rPh sb="2" eb="4">
      <t>シュベツ</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</si>
  <si>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</si>
  <si>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</si>
  <si>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</si>
  <si>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</si>
  <si>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</si>
  <si>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</si>
  <si>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</si>
  <si>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</si>
  <si>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</si>
  <si>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t>指定権者</t>
    <rPh sb="0" eb="2">
      <t>シテイ</t>
    </rPh>
    <rPh sb="2" eb="3">
      <t>ケン</t>
    </rPh>
    <rPh sb="3" eb="4">
      <t>シャ</t>
    </rPh>
    <phoneticPr fontId="21"/>
  </si>
  <si>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</si>
  <si>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</si>
  <si>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</si>
  <si>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</si>
  <si>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</si>
  <si>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</si>
  <si>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</si>
  <si>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</si>
  <si>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</si>
  <si>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</si>
  <si>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</si>
  <si>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21"/>
  </si>
  <si>
    <t>加算見込額内訳</t>
    <rPh sb="0" eb="2">
      <t>カサン</t>
    </rPh>
    <rPh sb="2" eb="4">
      <t>ミコミ</t>
    </rPh>
    <rPh sb="4" eb="5">
      <t>ガク</t>
    </rPh>
    <rPh sb="5" eb="7">
      <t>ウチワケ</t>
    </rPh>
    <phoneticPr fontId="21"/>
  </si>
  <si>
    <t>合計</t>
    <rPh sb="0" eb="2">
      <t>ゴウケイ</t>
    </rPh>
    <phoneticPr fontId="21"/>
  </si>
  <si>
    <t>春日市</t>
    <rPh sb="0" eb="3">
      <t>カスガシ</t>
    </rPh>
    <phoneticPr fontId="21"/>
  </si>
  <si>
    <r>
      <t xml:space="preserve">介護職員等特定処遇改善加算
</t>
    </r>
    <r>
      <rPr>
        <sz val="8"/>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</si>
</sst>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_);[Red]\(0\)"/>
    <numFmt numFmtId="181" formatCode="#,##0_);[Red]\(#,##0\)"/>
    <numFmt numFmtId="182" formatCode="0.000_);[Red]\(0.000\)"/>
    <numFmt numFmtId="183" formatCode="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sz val="13"/>
      <color theme="1"/>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b/>
      <sz val="14"/>
      <color auto="1"/>
      <name val="ＭＳ Ｐゴシック"/>
      <family val="3"/>
    </font>
    <font>
      <sz val="11"/>
      <color theme="1"/>
      <name val="ＭＳ Ｐゴシック"/>
      <family val="3"/>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
      <patternFill patternType="solid">
        <fgColor theme="0" tint="-0.1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9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24" borderId="48"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1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9"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50"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1" xfId="0" applyFont="1" applyBorder="1" applyAlignment="1" applyProtection="1">
      <alignment vertical="center"/>
    </xf>
    <xf numFmtId="0" fontId="12" fillId="24" borderId="30"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47"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47" xfId="0"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8"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27"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6" fillId="0" borderId="62" xfId="0" applyFont="1" applyFill="1" applyBorder="1" applyAlignment="1" applyProtection="1">
      <alignment horizontal="center" vertical="center"/>
    </xf>
    <xf numFmtId="0" fontId="36" fillId="0" borderId="47" xfId="0" applyFont="1" applyFill="1" applyBorder="1" applyAlignment="1" applyProtection="1">
      <alignment horizontal="center" vertical="center"/>
    </xf>
    <xf numFmtId="0" fontId="36" fillId="0" borderId="41" xfId="0" applyFont="1" applyFill="1" applyBorder="1" applyAlignment="1" applyProtection="1">
      <alignment horizontal="center" vertical="center" wrapText="1"/>
    </xf>
    <xf numFmtId="0" fontId="36" fillId="0" borderId="60" xfId="0" applyFont="1" applyFill="1" applyBorder="1" applyAlignment="1" applyProtection="1">
      <alignment horizontal="center" vertical="center" wrapText="1"/>
    </xf>
    <xf numFmtId="0" fontId="36" fillId="0" borderId="62"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0" fontId="36" fillId="0" borderId="63" xfId="0" applyFont="1" applyFill="1" applyBorder="1" applyAlignment="1" applyProtection="1">
      <alignment horizontal="left" vertical="center" wrapText="1"/>
    </xf>
    <xf numFmtId="0" fontId="37"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39" fillId="0" borderId="0" xfId="0" applyFont="1" applyFill="1" applyProtection="1">
      <alignment vertical="center"/>
    </xf>
    <xf numFmtId="0" fontId="40"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1" fillId="0" borderId="0" xfId="0" applyFont="1" applyBorder="1" applyProtection="1">
      <alignment vertical="center"/>
    </xf>
    <xf numFmtId="0" fontId="11" fillId="0" borderId="0" xfId="0" applyFont="1" applyFill="1" applyAlignment="1" applyProtection="1">
      <alignment horizontal="left" vertical="top" wrapText="1"/>
    </xf>
    <xf numFmtId="0" fontId="39" fillId="0" borderId="0" xfId="0" applyFont="1" applyBorder="1" applyProtection="1">
      <alignment vertical="center"/>
    </xf>
    <xf numFmtId="0" fontId="42" fillId="29" borderId="50"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8"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6" fillId="27" borderId="62" xfId="0" applyFont="1" applyFill="1" applyBorder="1" applyAlignment="1" applyProtection="1">
      <alignment vertical="center"/>
    </xf>
    <xf numFmtId="0" fontId="36" fillId="0" borderId="1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41" xfId="0" applyFont="1" applyFill="1" applyBorder="1" applyAlignment="1" applyProtection="1">
      <alignment vertical="center" wrapText="1"/>
    </xf>
    <xf numFmtId="0" fontId="40" fillId="0" borderId="60" xfId="0" applyFont="1" applyFill="1" applyBorder="1" applyAlignment="1" applyProtection="1">
      <alignment vertical="center" wrapText="1"/>
    </xf>
    <xf numFmtId="0" fontId="40" fillId="0" borderId="47"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38" fillId="0" borderId="0" xfId="0" applyFont="1" applyFill="1" applyBorder="1" applyAlignment="1" applyProtection="1">
      <alignment horizontal="center" vertical="top" wrapText="1"/>
    </xf>
    <xf numFmtId="0" fontId="43" fillId="0" borderId="65" xfId="0" applyFont="1" applyFill="1" applyBorder="1" applyAlignment="1" applyProtection="1">
      <alignment vertical="center"/>
    </xf>
    <xf numFmtId="0" fontId="43" fillId="0" borderId="60" xfId="0" applyFont="1" applyFill="1" applyBorder="1" applyAlignment="1" applyProtection="1">
      <alignment vertical="center"/>
    </xf>
    <xf numFmtId="0" fontId="43" fillId="0" borderId="47" xfId="0" applyFont="1" applyFill="1" applyBorder="1" applyAlignment="1" applyProtection="1">
      <alignment vertical="center"/>
    </xf>
    <xf numFmtId="0" fontId="43" fillId="0" borderId="25" xfId="0" applyFont="1" applyFill="1" applyBorder="1" applyAlignment="1" applyProtection="1">
      <alignment vertical="center"/>
    </xf>
    <xf numFmtId="0" fontId="43" fillId="0" borderId="41" xfId="0" applyFont="1" applyFill="1" applyBorder="1" applyAlignment="1" applyProtection="1">
      <alignment vertical="center"/>
    </xf>
    <xf numFmtId="0" fontId="36" fillId="0" borderId="66" xfId="0" applyFont="1" applyFill="1" applyBorder="1" applyAlignment="1" applyProtection="1">
      <alignment horizontal="center" vertical="center"/>
    </xf>
    <xf numFmtId="0" fontId="36" fillId="0" borderId="67" xfId="0" applyFont="1" applyFill="1" applyBorder="1" applyAlignment="1" applyProtection="1">
      <alignment horizontal="center" vertical="center"/>
    </xf>
    <xf numFmtId="0" fontId="36" fillId="0" borderId="68" xfId="0" applyFont="1" applyFill="1" applyBorder="1" applyAlignment="1" applyProtection="1">
      <alignment horizontal="center" vertical="center"/>
    </xf>
    <xf numFmtId="0" fontId="43" fillId="0" borderId="12"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8" fillId="0" borderId="17"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0" xfId="0" applyFont="1" applyFill="1" applyAlignment="1" applyProtection="1">
      <alignment horizontal="center" vertical="center"/>
    </xf>
    <xf numFmtId="0" fontId="36" fillId="27" borderId="41" xfId="0" applyFont="1" applyFill="1" applyBorder="1" applyAlignment="1" applyProtection="1">
      <alignment vertical="center"/>
    </xf>
    <xf numFmtId="0" fontId="0" fillId="0" borderId="13" xfId="0" applyFont="1" applyFill="1" applyBorder="1" applyProtection="1">
      <alignment vertical="center"/>
    </xf>
    <xf numFmtId="0" fontId="36"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47"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0" fillId="0" borderId="10" xfId="0" applyFont="1" applyFill="1" applyBorder="1" applyAlignment="1" applyProtection="1">
      <alignment horizontal="center" vertical="center" wrapText="1"/>
    </xf>
    <xf numFmtId="0" fontId="40" fillId="0" borderId="41"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60" xfId="0" applyFont="1" applyFill="1" applyBorder="1" applyAlignment="1" applyProtection="1">
      <alignment horizontal="center" vertical="center" wrapText="1"/>
    </xf>
    <xf numFmtId="49" fontId="40" fillId="0" borderId="0" xfId="0" applyNumberFormat="1" applyFont="1" applyFill="1" applyBorder="1" applyAlignment="1" applyProtection="1">
      <alignment horizontal="left" vertical="center"/>
    </xf>
    <xf numFmtId="0" fontId="40" fillId="0" borderId="69" xfId="0" applyFont="1" applyFill="1" applyBorder="1" applyAlignment="1" applyProtection="1">
      <alignment horizontal="center" vertical="center" wrapText="1"/>
    </xf>
    <xf numFmtId="0" fontId="40" fillId="0" borderId="7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16" xfId="0" applyFont="1" applyFill="1" applyBorder="1" applyAlignment="1" applyProtection="1">
      <alignment horizontal="left" vertical="center"/>
    </xf>
    <xf numFmtId="0" fontId="41" fillId="28" borderId="41" xfId="0" applyFont="1" applyFill="1" applyBorder="1" applyAlignment="1" applyProtection="1">
      <alignment horizontal="center" vertical="center" textRotation="255"/>
    </xf>
    <xf numFmtId="0" fontId="41" fillId="28" borderId="60" xfId="0" applyFont="1" applyFill="1" applyBorder="1" applyAlignment="1" applyProtection="1">
      <alignment horizontal="center" vertical="center" textRotation="255"/>
    </xf>
    <xf numFmtId="0" fontId="41" fillId="28" borderId="47" xfId="0" applyFont="1" applyFill="1" applyBorder="1" applyAlignment="1" applyProtection="1">
      <alignment horizontal="center" vertical="center" textRotation="255"/>
    </xf>
    <xf numFmtId="0" fontId="41" fillId="28" borderId="41" xfId="0" applyFont="1" applyFill="1" applyBorder="1" applyAlignment="1" applyProtection="1">
      <alignment horizontal="center" vertical="center" textRotation="255" wrapText="1"/>
    </xf>
    <xf numFmtId="0" fontId="40" fillId="0" borderId="0" xfId="0" applyFont="1" applyFill="1" applyBorder="1" applyAlignment="1" applyProtection="1">
      <alignment horizontal="left" vertical="center" wrapText="1"/>
    </xf>
    <xf numFmtId="49" fontId="38" fillId="0" borderId="0" xfId="0" applyNumberFormat="1" applyFont="1" applyFill="1" applyProtection="1">
      <alignment vertical="center"/>
    </xf>
    <xf numFmtId="49" fontId="38" fillId="0" borderId="0" xfId="0" applyNumberFormat="1" applyFont="1" applyFill="1" applyAlignment="1" applyProtection="1">
      <alignment horizontal="center" vertical="top"/>
    </xf>
    <xf numFmtId="49" fontId="40" fillId="0" borderId="14" xfId="0" applyNumberFormat="1" applyFont="1" applyFill="1" applyBorder="1" applyAlignment="1" applyProtection="1">
      <alignment horizontal="left" vertical="center" wrapText="1"/>
    </xf>
    <xf numFmtId="49" fontId="40" fillId="28" borderId="10"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60" xfId="0" applyFont="1" applyFill="1" applyBorder="1" applyAlignment="1" applyProtection="1">
      <alignment horizontal="left" vertical="center" wrapText="1"/>
    </xf>
    <xf numFmtId="0" fontId="40" fillId="0" borderId="47" xfId="0" applyFont="1" applyFill="1" applyBorder="1" applyAlignment="1" applyProtection="1">
      <alignment horizontal="left" vertical="center" wrapText="1"/>
    </xf>
    <xf numFmtId="49" fontId="40"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8" fillId="0" borderId="0" xfId="0" applyFont="1" applyFill="1" applyBorder="1" applyAlignment="1" applyProtection="1">
      <alignment horizontal="center" vertical="center"/>
    </xf>
    <xf numFmtId="0" fontId="37" fillId="28" borderId="41" xfId="0" applyFont="1" applyFill="1" applyBorder="1" applyAlignment="1" applyProtection="1">
      <alignment horizontal="center" vertical="center" wrapText="1"/>
    </xf>
    <xf numFmtId="0" fontId="44" fillId="29" borderId="71" xfId="0" applyFont="1" applyFill="1" applyBorder="1" applyAlignment="1" applyProtection="1">
      <alignment vertical="center" wrapText="1"/>
      <protection locked="0"/>
    </xf>
    <xf numFmtId="0" fontId="44" fillId="29" borderId="72" xfId="0" applyFont="1" applyFill="1" applyBorder="1" applyAlignment="1" applyProtection="1">
      <alignment vertical="center" wrapText="1"/>
      <protection locked="0"/>
    </xf>
    <xf numFmtId="0" fontId="44" fillId="29" borderId="73" xfId="0" applyFont="1" applyFill="1" applyBorder="1" applyAlignment="1" applyProtection="1">
      <alignment vertical="center" wrapText="1"/>
      <protection locked="0"/>
    </xf>
    <xf numFmtId="0" fontId="45" fillId="0" borderId="0" xfId="0" applyFont="1" applyFill="1" applyBorder="1" applyAlignment="1" applyProtection="1">
      <alignment vertical="center" wrapText="1"/>
    </xf>
    <xf numFmtId="0" fontId="38" fillId="0" borderId="0" xfId="0" applyFont="1" applyFill="1" applyBorder="1" applyAlignment="1" applyProtection="1">
      <alignment horizontal="left" vertical="top"/>
    </xf>
    <xf numFmtId="0" fontId="38" fillId="0" borderId="0" xfId="0" applyFont="1" applyFill="1" applyAlignment="1" applyProtection="1">
      <alignment horizontal="left" vertical="center" wrapText="1"/>
    </xf>
    <xf numFmtId="0" fontId="38" fillId="0" borderId="0" xfId="0" applyFont="1" applyFill="1" applyBorder="1" applyAlignment="1" applyProtection="1">
      <alignment horizontal="right" vertical="top" wrapText="1"/>
    </xf>
    <xf numFmtId="0" fontId="45" fillId="0" borderId="63" xfId="0" applyFont="1" applyFill="1" applyBorder="1" applyAlignment="1" applyProtection="1">
      <alignment vertical="center" wrapText="1"/>
    </xf>
    <xf numFmtId="0" fontId="45" fillId="0" borderId="61" xfId="0" applyFont="1" applyFill="1" applyBorder="1" applyAlignment="1" applyProtection="1">
      <alignment vertical="center" wrapText="1"/>
    </xf>
    <xf numFmtId="0" fontId="45" fillId="0" borderId="61" xfId="0" applyFont="1" applyFill="1" applyBorder="1" applyProtection="1">
      <alignment vertical="center"/>
    </xf>
    <xf numFmtId="0" fontId="46" fillId="0" borderId="64" xfId="0" applyFont="1" applyFill="1" applyBorder="1" applyProtection="1">
      <alignment vertical="center"/>
    </xf>
    <xf numFmtId="0" fontId="46" fillId="0" borderId="0" xfId="0" applyFont="1" applyFill="1" applyBorder="1" applyProtection="1">
      <alignment vertical="center"/>
    </xf>
    <xf numFmtId="0" fontId="38"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1" fillId="0" borderId="74" xfId="0" quotePrefix="1"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76" xfId="0" quotePrefix="1" applyFont="1" applyFill="1" applyBorder="1" applyAlignment="1" applyProtection="1">
      <alignment horizontal="center" vertical="center"/>
    </xf>
    <xf numFmtId="0" fontId="41" fillId="0" borderId="77" xfId="0" quotePrefix="1" applyFont="1" applyFill="1" applyBorder="1" applyAlignment="1" applyProtection="1">
      <alignment horizontal="center" vertical="center"/>
    </xf>
    <xf numFmtId="0" fontId="41" fillId="0" borderId="76" xfId="0" applyFont="1" applyFill="1" applyBorder="1" applyAlignment="1" applyProtection="1">
      <alignment horizontal="center" vertical="center"/>
    </xf>
    <xf numFmtId="0" fontId="41" fillId="0" borderId="75" xfId="0" quotePrefix="1" applyFont="1" applyFill="1" applyBorder="1" applyAlignment="1" applyProtection="1">
      <alignment horizontal="center" vertical="center"/>
    </xf>
    <xf numFmtId="0" fontId="41" fillId="0" borderId="65" xfId="0" quotePrefix="1" applyFont="1" applyFill="1" applyBorder="1" applyAlignment="1" applyProtection="1">
      <alignment horizontal="center" vertical="center"/>
    </xf>
    <xf numFmtId="0" fontId="41" fillId="0" borderId="77" xfId="0" applyFont="1" applyFill="1" applyBorder="1" applyAlignment="1" applyProtection="1">
      <alignment horizontal="center" vertical="center"/>
    </xf>
    <xf numFmtId="0" fontId="41"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6" fillId="0" borderId="8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80" xfId="0" applyFont="1" applyFill="1" applyBorder="1" applyAlignment="1" applyProtection="1">
      <alignment horizontal="center" vertical="center" wrapText="1"/>
    </xf>
    <xf numFmtId="0" fontId="36" fillId="0" borderId="81" xfId="0" applyFont="1" applyFill="1" applyBorder="1" applyAlignment="1" applyProtection="1">
      <alignment horizontal="left" vertical="center" wrapText="1"/>
    </xf>
    <xf numFmtId="0" fontId="39" fillId="25" borderId="82" xfId="0" applyFont="1" applyFill="1" applyBorder="1" applyAlignment="1" applyProtection="1">
      <alignment horizontal="center" vertical="center"/>
      <protection locked="0"/>
    </xf>
    <xf numFmtId="0" fontId="38" fillId="0" borderId="18" xfId="0" applyFont="1" applyFill="1" applyBorder="1" applyAlignment="1" applyProtection="1">
      <alignment vertical="center" wrapText="1"/>
    </xf>
    <xf numFmtId="49" fontId="39"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left" vertical="top" wrapText="1"/>
    </xf>
    <xf numFmtId="0" fontId="36" fillId="0" borderId="0" xfId="0" applyFont="1" applyFill="1" applyProtection="1">
      <alignment vertical="center"/>
    </xf>
    <xf numFmtId="0" fontId="40" fillId="28" borderId="25" xfId="0" applyFont="1" applyFill="1" applyBorder="1" applyAlignment="1" applyProtection="1">
      <alignment horizontal="left" vertical="center"/>
    </xf>
    <xf numFmtId="0" fontId="41" fillId="0" borderId="25" xfId="0" applyFont="1" applyFill="1" applyBorder="1" applyAlignment="1" applyProtection="1">
      <alignment horizontal="center" vertical="center"/>
    </xf>
    <xf numFmtId="0" fontId="41"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6" fillId="0" borderId="0" xfId="0" applyFont="1" applyFill="1" applyBorder="1" applyProtection="1">
      <alignment vertical="center"/>
    </xf>
    <xf numFmtId="0" fontId="42"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6" fillId="0" borderId="25" xfId="0" applyFont="1" applyFill="1" applyBorder="1" applyAlignment="1" applyProtection="1">
      <alignment vertical="center"/>
    </xf>
    <xf numFmtId="0" fontId="40" fillId="0" borderId="25" xfId="0" applyFont="1" applyFill="1" applyBorder="1" applyAlignment="1" applyProtection="1">
      <alignment vertical="center" wrapText="1"/>
    </xf>
    <xf numFmtId="0" fontId="40" fillId="0" borderId="17" xfId="0" applyFont="1" applyFill="1" applyBorder="1" applyAlignment="1" applyProtection="1">
      <alignment vertical="center" wrapText="1"/>
    </xf>
    <xf numFmtId="0" fontId="40"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top" wrapText="1"/>
    </xf>
    <xf numFmtId="0" fontId="43" fillId="0" borderId="84" xfId="0" applyFont="1" applyFill="1" applyBorder="1" applyAlignment="1" applyProtection="1">
      <alignment vertical="center"/>
    </xf>
    <xf numFmtId="0" fontId="40" fillId="0" borderId="65" xfId="0" applyFont="1" applyFill="1" applyBorder="1" applyAlignment="1" applyProtection="1">
      <alignment horizontal="center" vertical="center"/>
    </xf>
    <xf numFmtId="0" fontId="40" fillId="0" borderId="75" xfId="0" applyFont="1" applyFill="1" applyBorder="1" applyAlignment="1" applyProtection="1">
      <alignment horizontal="center" vertical="center"/>
    </xf>
    <xf numFmtId="0" fontId="40" fillId="0" borderId="47"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7" fillId="0" borderId="25" xfId="0" applyFont="1" applyFill="1" applyBorder="1" applyAlignment="1" applyProtection="1">
      <alignment vertical="center"/>
    </xf>
    <xf numFmtId="0" fontId="40" fillId="0" borderId="77" xfId="0" applyFont="1" applyFill="1" applyBorder="1" applyAlignment="1" applyProtection="1">
      <alignment horizontal="center" vertical="center"/>
    </xf>
    <xf numFmtId="0" fontId="40" fillId="0" borderId="85" xfId="0" applyFont="1" applyFill="1" applyBorder="1" applyAlignment="1" applyProtection="1">
      <alignment horizontal="center" vertical="center"/>
    </xf>
    <xf numFmtId="0" fontId="40" fillId="0" borderId="86" xfId="0" applyFont="1" applyFill="1" applyBorder="1" applyAlignment="1" applyProtection="1">
      <alignment horizontal="center" vertical="center"/>
    </xf>
    <xf numFmtId="0" fontId="40" fillId="0" borderId="87" xfId="0" applyFont="1" applyFill="1" applyBorder="1" applyAlignment="1" applyProtection="1">
      <alignment horizontal="center" vertical="center"/>
    </xf>
    <xf numFmtId="0" fontId="47" fillId="0" borderId="17" xfId="0" applyFont="1" applyFill="1" applyBorder="1" applyAlignment="1" applyProtection="1">
      <alignment vertical="center"/>
    </xf>
    <xf numFmtId="0" fontId="36" fillId="0" borderId="62" xfId="0" applyFont="1" applyBorder="1" applyAlignment="1" applyProtection="1">
      <alignment horizontal="left" vertical="center" wrapText="1"/>
    </xf>
    <xf numFmtId="0" fontId="40" fillId="27" borderId="88" xfId="0" applyFont="1" applyFill="1" applyBorder="1" applyAlignment="1" applyProtection="1">
      <alignment horizontal="left" vertical="center"/>
    </xf>
    <xf numFmtId="0" fontId="40" fillId="27" borderId="70" xfId="0" applyFont="1" applyFill="1" applyBorder="1" applyAlignment="1" applyProtection="1">
      <alignment horizontal="left" vertical="center" wrapText="1"/>
    </xf>
    <xf numFmtId="0" fontId="40" fillId="27" borderId="69" xfId="0" applyFont="1" applyFill="1" applyBorder="1" applyAlignment="1" applyProtection="1">
      <alignment horizontal="left" vertical="center" wrapText="1"/>
    </xf>
    <xf numFmtId="0" fontId="40" fillId="27" borderId="88" xfId="0" applyFont="1" applyFill="1" applyBorder="1" applyAlignment="1" applyProtection="1">
      <alignment horizontal="left" vertical="center" wrapText="1"/>
    </xf>
    <xf numFmtId="0" fontId="40" fillId="0" borderId="10" xfId="0" applyFont="1" applyBorder="1" applyAlignment="1" applyProtection="1">
      <alignment horizontal="left" vertical="center" wrapText="1"/>
    </xf>
    <xf numFmtId="0" fontId="41" fillId="0" borderId="60" xfId="0" applyFont="1" applyBorder="1" applyAlignment="1" applyProtection="1">
      <alignment horizontal="left" vertical="center" wrapText="1"/>
    </xf>
    <xf numFmtId="0" fontId="41" fillId="0" borderId="70" xfId="0" applyFont="1" applyBorder="1" applyAlignment="1" applyProtection="1">
      <alignment horizontal="left" vertical="center" wrapText="1"/>
    </xf>
    <xf numFmtId="0" fontId="40" fillId="0" borderId="63" xfId="0" applyFont="1" applyFill="1" applyBorder="1" applyAlignment="1" applyProtection="1">
      <alignment vertical="center"/>
    </xf>
    <xf numFmtId="0" fontId="40" fillId="0" borderId="61" xfId="0" applyFont="1" applyFill="1" applyBorder="1" applyAlignment="1" applyProtection="1">
      <alignment vertical="center"/>
    </xf>
    <xf numFmtId="0" fontId="40" fillId="0" borderId="64" xfId="0" applyFont="1" applyFill="1" applyBorder="1" applyAlignment="1" applyProtection="1">
      <alignment vertical="center"/>
    </xf>
    <xf numFmtId="0" fontId="36" fillId="0" borderId="0" xfId="0" applyFont="1" applyFill="1" applyBorder="1" applyAlignment="1" applyProtection="1">
      <alignment vertical="center"/>
    </xf>
    <xf numFmtId="0" fontId="40" fillId="0" borderId="25"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0" borderId="14" xfId="0" applyFont="1" applyFill="1" applyBorder="1" applyAlignment="1" applyProtection="1">
      <alignment horizontal="center" vertical="center" wrapText="1"/>
    </xf>
    <xf numFmtId="0" fontId="40" fillId="0" borderId="89" xfId="0" applyFont="1" applyFill="1" applyBorder="1" applyAlignment="1" applyProtection="1">
      <alignment horizontal="center" vertical="center" wrapText="1"/>
    </xf>
    <xf numFmtId="0" fontId="40"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1" fillId="28" borderId="28" xfId="0" applyFont="1" applyFill="1" applyBorder="1" applyAlignment="1" applyProtection="1">
      <alignment horizontal="center" vertical="center" textRotation="255"/>
    </xf>
    <xf numFmtId="0" fontId="41" fillId="28" borderId="91" xfId="0" applyFont="1" applyFill="1" applyBorder="1" applyAlignment="1" applyProtection="1">
      <alignment horizontal="center" vertical="center" textRotation="255"/>
    </xf>
    <xf numFmtId="0" fontId="41" fillId="28" borderId="32" xfId="0" applyFont="1" applyFill="1" applyBorder="1" applyAlignment="1" applyProtection="1">
      <alignment horizontal="center" vertical="center" textRotation="255"/>
    </xf>
    <xf numFmtId="0" fontId="38" fillId="0" borderId="0" xfId="0" applyFont="1" applyFill="1" applyProtection="1">
      <alignment vertical="center"/>
    </xf>
    <xf numFmtId="0" fontId="38" fillId="0" borderId="0" xfId="0" applyFont="1" applyFill="1" applyAlignment="1" applyProtection="1">
      <alignment horizontal="left" vertical="center"/>
    </xf>
    <xf numFmtId="49" fontId="40" fillId="28" borderId="25" xfId="0" applyNumberFormat="1" applyFont="1" applyFill="1" applyBorder="1" applyAlignment="1" applyProtection="1">
      <alignment horizontal="center" vertical="center" wrapText="1"/>
    </xf>
    <xf numFmtId="0" fontId="40" fillId="0" borderId="17" xfId="0" applyFont="1" applyFill="1" applyBorder="1" applyAlignment="1" applyProtection="1">
      <alignment horizontal="left" vertical="center" wrapText="1"/>
    </xf>
    <xf numFmtId="0" fontId="40" fillId="0" borderId="14" xfId="0" applyFont="1" applyFill="1" applyBorder="1" applyAlignment="1" applyProtection="1">
      <alignment horizontal="left" vertical="center" wrapText="1"/>
    </xf>
    <xf numFmtId="0" fontId="37" fillId="28" borderId="17" xfId="0" applyFont="1" applyFill="1" applyBorder="1" applyAlignment="1" applyProtection="1">
      <alignment horizontal="center" vertical="center" wrapText="1"/>
    </xf>
    <xf numFmtId="0" fontId="40" fillId="27" borderId="92" xfId="0" applyFont="1" applyFill="1" applyBorder="1" applyProtection="1">
      <alignment vertical="center"/>
    </xf>
    <xf numFmtId="0" fontId="40" fillId="27" borderId="93" xfId="0" applyFont="1" applyFill="1" applyBorder="1" applyProtection="1">
      <alignment vertical="center"/>
    </xf>
    <xf numFmtId="0" fontId="40" fillId="27" borderId="93" xfId="0" applyFont="1" applyFill="1" applyBorder="1" applyAlignment="1" applyProtection="1">
      <alignment horizontal="left" vertical="center" wrapText="1"/>
    </xf>
    <xf numFmtId="0" fontId="40" fillId="27" borderId="93" xfId="0" applyFont="1" applyFill="1" applyBorder="1" applyAlignment="1" applyProtection="1">
      <alignment vertical="center" wrapText="1"/>
    </xf>
    <xf numFmtId="0" fontId="40" fillId="27" borderId="94"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81"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45" fillId="0" borderId="0" xfId="0" applyFont="1" applyFill="1" applyBorder="1" applyProtection="1">
      <alignment vertical="center"/>
    </xf>
    <xf numFmtId="0" fontId="48"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49" fillId="0" borderId="0" xfId="0" applyFont="1" applyFill="1" applyBorder="1" applyProtection="1">
      <alignment vertical="center"/>
    </xf>
    <xf numFmtId="0" fontId="41" fillId="0" borderId="95"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7" xfId="0" applyFont="1" applyFill="1" applyBorder="1" applyAlignment="1" applyProtection="1">
      <alignment horizontal="left" vertical="center"/>
    </xf>
    <xf numFmtId="0" fontId="41" fillId="0" borderId="80" xfId="0" applyFont="1" applyFill="1" applyBorder="1" applyAlignment="1" applyProtection="1">
      <alignment horizontal="left" vertical="center"/>
    </xf>
    <xf numFmtId="0" fontId="41" fillId="0" borderId="93"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8" xfId="0" applyFont="1" applyFill="1" applyBorder="1" applyAlignment="1" applyProtection="1">
      <alignment horizontal="left" vertical="center" wrapText="1"/>
    </xf>
    <xf numFmtId="0" fontId="41" fillId="0" borderId="98" xfId="0" applyFont="1" applyFill="1" applyBorder="1" applyAlignment="1" applyProtection="1">
      <alignment horizontal="left" vertical="center"/>
    </xf>
    <xf numFmtId="0" fontId="41" fillId="0" borderId="80" xfId="0" applyFont="1" applyFill="1" applyBorder="1" applyAlignment="1" applyProtection="1">
      <alignment vertical="center" wrapText="1"/>
    </xf>
    <xf numFmtId="0" fontId="41" fillId="0" borderId="93" xfId="0" applyFont="1" applyFill="1" applyBorder="1" applyAlignment="1" applyProtection="1">
      <alignment vertical="center" wrapText="1"/>
    </xf>
    <xf numFmtId="0" fontId="41" fillId="0" borderId="98" xfId="0" applyFont="1" applyFill="1" applyBorder="1" applyAlignment="1" applyProtection="1">
      <alignment vertical="center"/>
    </xf>
    <xf numFmtId="0" fontId="37" fillId="25" borderId="72" xfId="0" applyFont="1" applyFill="1" applyBorder="1" applyAlignment="1" applyProtection="1">
      <alignment horizontal="center" vertical="center" wrapText="1"/>
    </xf>
    <xf numFmtId="0" fontId="41"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0" fillId="0" borderId="25" xfId="0" applyFont="1" applyFill="1" applyBorder="1" applyAlignment="1" applyProtection="1">
      <alignment horizontal="left" vertical="center" wrapText="1"/>
    </xf>
    <xf numFmtId="0" fontId="40" fillId="27" borderId="80" xfId="0" applyFont="1" applyFill="1" applyBorder="1" applyAlignment="1" applyProtection="1">
      <alignment vertical="center"/>
    </xf>
    <xf numFmtId="0" fontId="43" fillId="0" borderId="17" xfId="0" applyFont="1" applyFill="1" applyBorder="1" applyAlignment="1" applyProtection="1">
      <alignment vertical="center"/>
    </xf>
    <xf numFmtId="0" fontId="40" fillId="0" borderId="17" xfId="0" applyFont="1" applyFill="1" applyBorder="1" applyAlignment="1" applyProtection="1">
      <alignment vertical="center"/>
    </xf>
    <xf numFmtId="0" fontId="40" fillId="0" borderId="93" xfId="0" applyFont="1" applyFill="1" applyBorder="1" applyAlignment="1" applyProtection="1">
      <alignment vertical="center"/>
    </xf>
    <xf numFmtId="0" fontId="40" fillId="0" borderId="97" xfId="0" applyFont="1" applyFill="1" applyBorder="1" applyAlignment="1" applyProtection="1">
      <alignment vertical="center"/>
    </xf>
    <xf numFmtId="0" fontId="40" fillId="0" borderId="99" xfId="0" applyFont="1" applyFill="1" applyBorder="1" applyAlignment="1" applyProtection="1">
      <alignment vertical="center" wrapText="1"/>
    </xf>
    <xf numFmtId="0" fontId="40" fillId="0" borderId="100" xfId="0" applyFont="1" applyFill="1" applyBorder="1" applyAlignment="1" applyProtection="1">
      <alignment horizontal="left" vertical="center" wrapText="1"/>
    </xf>
    <xf numFmtId="0" fontId="40" fillId="0" borderId="84" xfId="0" applyFont="1" applyFill="1" applyBorder="1" applyAlignment="1" applyProtection="1">
      <alignment horizontal="left" vertical="center" wrapText="1"/>
    </xf>
    <xf numFmtId="0" fontId="40" fillId="0" borderId="101" xfId="0" applyFont="1" applyFill="1" applyBorder="1" applyAlignment="1" applyProtection="1">
      <alignment horizontal="left" vertical="center" wrapText="1"/>
    </xf>
    <xf numFmtId="0" fontId="40"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6" fillId="27" borderId="25" xfId="0" applyFont="1" applyFill="1" applyBorder="1" applyAlignment="1" applyProtection="1">
      <alignment vertical="center"/>
    </xf>
    <xf numFmtId="0" fontId="36" fillId="0" borderId="80" xfId="0" applyFont="1" applyBorder="1" applyAlignment="1" applyProtection="1">
      <alignment horizontal="left" vertical="center" wrapText="1"/>
    </xf>
    <xf numFmtId="0" fontId="40" fillId="27" borderId="93" xfId="0" applyFont="1" applyFill="1" applyBorder="1" applyAlignment="1" applyProtection="1">
      <alignment horizontal="left" vertical="center"/>
    </xf>
    <xf numFmtId="0" fontId="40" fillId="27" borderId="90" xfId="0" applyFont="1" applyFill="1" applyBorder="1" applyAlignment="1" applyProtection="1">
      <alignment horizontal="left" vertical="center" wrapText="1"/>
    </xf>
    <xf numFmtId="0" fontId="40" fillId="27" borderId="89" xfId="0" applyFont="1" applyFill="1" applyBorder="1" applyAlignment="1" applyProtection="1">
      <alignment horizontal="left" vertical="center" wrapText="1"/>
    </xf>
    <xf numFmtId="0" fontId="40" fillId="0" borderId="25"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1" fillId="26" borderId="0" xfId="0" applyFont="1" applyFill="1" applyBorder="1" applyAlignment="1" applyProtection="1">
      <alignment vertical="center"/>
      <protection locked="0"/>
    </xf>
    <xf numFmtId="0" fontId="51" fillId="26" borderId="0" xfId="0" applyFont="1" applyFill="1" applyBorder="1" applyAlignment="1" applyProtection="1">
      <alignment vertical="top"/>
      <protection locked="0"/>
    </xf>
    <xf numFmtId="0" fontId="51"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0" fillId="27" borderId="17" xfId="0" applyFont="1" applyFill="1" applyBorder="1" applyAlignment="1" applyProtection="1">
      <alignment vertical="center"/>
    </xf>
    <xf numFmtId="0" fontId="0" fillId="0" borderId="70" xfId="0" applyFont="1" applyBorder="1" applyProtection="1">
      <alignment vertical="center"/>
    </xf>
    <xf numFmtId="0" fontId="40" fillId="0" borderId="41" xfId="0" applyFont="1" applyFill="1" applyBorder="1" applyAlignment="1" applyProtection="1">
      <alignment vertical="center"/>
    </xf>
    <xf numFmtId="0" fontId="38"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5" fillId="27" borderId="94" xfId="0" applyFont="1" applyFill="1" applyBorder="1" applyAlignment="1" applyProtection="1">
      <alignment vertical="center" wrapText="1"/>
    </xf>
    <xf numFmtId="0" fontId="46" fillId="0" borderId="18" xfId="0" applyFont="1" applyFill="1" applyBorder="1" applyProtection="1">
      <alignment vertical="center"/>
    </xf>
    <xf numFmtId="0" fontId="37" fillId="25" borderId="93"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xf>
    <xf numFmtId="0" fontId="40" fillId="0" borderId="89" xfId="0" applyFont="1" applyFill="1" applyBorder="1" applyAlignment="1" applyProtection="1">
      <alignment vertical="center" wrapText="1"/>
    </xf>
    <xf numFmtId="0" fontId="40" fillId="0" borderId="98" xfId="0" applyFont="1" applyFill="1" applyBorder="1" applyAlignment="1" applyProtection="1">
      <alignment vertical="center" wrapText="1"/>
    </xf>
    <xf numFmtId="0" fontId="40" fillId="0" borderId="90" xfId="0" applyFont="1" applyFill="1" applyBorder="1" applyAlignment="1" applyProtection="1">
      <alignment horizontal="left" vertical="center" wrapText="1"/>
    </xf>
    <xf numFmtId="0" fontId="40" fillId="0" borderId="89" xfId="0" applyFont="1" applyFill="1" applyBorder="1" applyAlignment="1" applyProtection="1">
      <alignment horizontal="left" vertical="center" wrapText="1"/>
    </xf>
    <xf numFmtId="0" fontId="38" fillId="0" borderId="81" xfId="0" applyFont="1" applyFill="1" applyBorder="1" applyAlignment="1" applyProtection="1">
      <alignment vertical="center"/>
    </xf>
    <xf numFmtId="0" fontId="38" fillId="27" borderId="18" xfId="0" applyFont="1" applyFill="1" applyBorder="1" applyAlignment="1" applyProtection="1">
      <alignment vertical="center"/>
    </xf>
    <xf numFmtId="0" fontId="40" fillId="0" borderId="53" xfId="0" applyFont="1" applyFill="1" applyBorder="1" applyAlignment="1" applyProtection="1">
      <alignment horizontal="center" vertical="center" wrapText="1"/>
    </xf>
    <xf numFmtId="0" fontId="40" fillId="0" borderId="102" xfId="0" applyFont="1" applyFill="1" applyBorder="1" applyAlignment="1" applyProtection="1">
      <alignment horizontal="center" vertical="center" wrapText="1"/>
    </xf>
    <xf numFmtId="0" fontId="40" fillId="0" borderId="103" xfId="0" applyFont="1" applyFill="1" applyBorder="1" applyAlignment="1" applyProtection="1">
      <alignment horizontal="center" vertical="center" wrapText="1"/>
    </xf>
    <xf numFmtId="0" fontId="40" fillId="0" borderId="104" xfId="0" applyFont="1" applyFill="1" applyBorder="1" applyAlignment="1" applyProtection="1">
      <alignment horizontal="center" vertical="center" wrapText="1"/>
    </xf>
    <xf numFmtId="0" fontId="40" fillId="0" borderId="91" xfId="0" applyFont="1" applyFill="1" applyBorder="1" applyAlignment="1" applyProtection="1">
      <alignment horizontal="center" vertical="center" wrapText="1"/>
    </xf>
    <xf numFmtId="0" fontId="40" fillId="0" borderId="32" xfId="0" applyFont="1" applyFill="1" applyBorder="1" applyAlignment="1" applyProtection="1">
      <alignment horizontal="center" vertical="center" wrapText="1"/>
    </xf>
    <xf numFmtId="49" fontId="40" fillId="28" borderId="31" xfId="0" applyNumberFormat="1" applyFont="1" applyFill="1" applyBorder="1" applyAlignment="1" applyProtection="1">
      <alignment horizontal="center" vertical="center" wrapText="1"/>
    </xf>
    <xf numFmtId="0" fontId="40" fillId="0" borderId="53" xfId="0" applyFont="1" applyFill="1" applyBorder="1" applyAlignment="1" applyProtection="1">
      <alignment horizontal="left" vertical="center" wrapText="1"/>
    </xf>
    <xf numFmtId="0" fontId="40" fillId="0" borderId="105" xfId="0" applyFont="1" applyFill="1" applyBorder="1" applyAlignment="1" applyProtection="1">
      <alignment horizontal="left" vertical="center" wrapText="1"/>
    </xf>
    <xf numFmtId="0" fontId="40" fillId="0" borderId="104" xfId="0" applyFont="1" applyFill="1" applyBorder="1" applyAlignment="1" applyProtection="1">
      <alignment horizontal="left" vertical="center" wrapText="1"/>
    </xf>
    <xf numFmtId="0" fontId="45" fillId="29" borderId="0" xfId="0" applyFont="1" applyFill="1" applyBorder="1" applyAlignment="1" applyProtection="1">
      <alignment horizontal="center" vertical="center"/>
      <protection locked="0"/>
    </xf>
    <xf numFmtId="0" fontId="36" fillId="0" borderId="17" xfId="0" applyFont="1" applyFill="1" applyBorder="1" applyAlignment="1" applyProtection="1">
      <alignment vertical="center"/>
    </xf>
    <xf numFmtId="0" fontId="52" fillId="25" borderId="19" xfId="0" applyFont="1" applyFill="1" applyBorder="1" applyAlignment="1" applyProtection="1">
      <alignment vertical="center"/>
      <protection locked="0"/>
    </xf>
    <xf numFmtId="0" fontId="40" fillId="0" borderId="35" xfId="0" applyFont="1" applyFill="1" applyBorder="1" applyAlignment="1" applyProtection="1">
      <alignment vertical="center"/>
    </xf>
    <xf numFmtId="0" fontId="52" fillId="25" borderId="61" xfId="0" applyFont="1" applyFill="1" applyBorder="1" applyAlignment="1" applyProtection="1">
      <alignment vertical="center"/>
      <protection locked="0"/>
    </xf>
    <xf numFmtId="0" fontId="38" fillId="25" borderId="22" xfId="0" applyFont="1" applyFill="1" applyBorder="1" applyAlignment="1" applyProtection="1">
      <alignment horizontal="left" vertical="center" wrapText="1"/>
      <protection locked="0"/>
    </xf>
    <xf numFmtId="0" fontId="38" fillId="0" borderId="60" xfId="0" applyFont="1" applyFill="1" applyBorder="1" applyAlignment="1" applyProtection="1">
      <alignment vertical="center"/>
    </xf>
    <xf numFmtId="0" fontId="40" fillId="0" borderId="47"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38" fillId="0" borderId="81" xfId="0" applyFont="1" applyFill="1" applyBorder="1" applyAlignment="1" applyProtection="1">
      <alignment vertical="center" wrapText="1"/>
    </xf>
    <xf numFmtId="0" fontId="40" fillId="0" borderId="0" xfId="0" applyFont="1" applyFill="1" applyBorder="1" applyAlignment="1" applyProtection="1">
      <alignment vertical="top"/>
    </xf>
    <xf numFmtId="0" fontId="40" fillId="27" borderId="18" xfId="0" applyFont="1" applyFill="1" applyBorder="1" applyAlignment="1" applyProtection="1">
      <alignment vertical="top"/>
    </xf>
    <xf numFmtId="0" fontId="36" fillId="0" borderId="0" xfId="0" applyFont="1" applyFill="1" applyBorder="1" applyAlignment="1" applyProtection="1">
      <alignment horizontal="center" vertical="center"/>
    </xf>
    <xf numFmtId="0" fontId="36" fillId="0" borderId="19" xfId="0" applyFont="1" applyFill="1" applyBorder="1" applyProtection="1">
      <alignment vertical="center"/>
    </xf>
    <xf numFmtId="0" fontId="38" fillId="26" borderId="21" xfId="0" applyFont="1" applyFill="1" applyBorder="1" applyAlignment="1" applyProtection="1">
      <alignment horizontal="left" vertical="center" wrapText="1" shrinkToFit="1"/>
      <protection locked="0"/>
    </xf>
    <xf numFmtId="0" fontId="40" fillId="0" borderId="20" xfId="0" applyFont="1" applyFill="1" applyBorder="1" applyAlignment="1" applyProtection="1">
      <alignment horizontal="left" vertical="center" shrinkToFit="1"/>
    </xf>
    <xf numFmtId="0" fontId="53" fillId="26" borderId="21" xfId="0" applyFont="1" applyFill="1" applyBorder="1" applyAlignment="1" applyProtection="1">
      <alignment vertical="center"/>
      <protection locked="0"/>
    </xf>
    <xf numFmtId="0" fontId="53" fillId="26" borderId="61" xfId="0" applyFont="1" applyFill="1" applyBorder="1" applyAlignment="1" applyProtection="1">
      <alignment vertical="center"/>
      <protection locked="0"/>
    </xf>
    <xf numFmtId="0" fontId="40" fillId="0" borderId="61" xfId="0" applyFont="1" applyFill="1" applyBorder="1" applyAlignment="1" applyProtection="1">
      <alignment horizontal="left" vertical="center" wrapText="1"/>
    </xf>
    <xf numFmtId="0" fontId="38" fillId="26" borderId="22" xfId="0" applyFont="1" applyFill="1" applyBorder="1" applyAlignment="1" applyProtection="1">
      <alignment horizontal="left" vertical="center" wrapText="1" shrinkToFit="1"/>
      <protection locked="0"/>
    </xf>
    <xf numFmtId="0" fontId="54" fillId="30" borderId="71" xfId="0" applyFont="1" applyFill="1" applyBorder="1" applyAlignment="1" applyProtection="1">
      <alignment horizontal="center" vertical="center" wrapText="1"/>
      <protection locked="0"/>
    </xf>
    <xf numFmtId="0" fontId="54" fillId="30" borderId="72" xfId="0" applyFont="1" applyFill="1" applyBorder="1" applyAlignment="1" applyProtection="1">
      <alignment horizontal="center" vertical="center" wrapText="1"/>
      <protection locked="0"/>
    </xf>
    <xf numFmtId="0" fontId="54" fillId="30" borderId="73" xfId="0" applyFont="1" applyFill="1" applyBorder="1" applyAlignment="1" applyProtection="1">
      <alignment horizontal="center" vertical="center" wrapText="1"/>
      <protection locked="0"/>
    </xf>
    <xf numFmtId="0" fontId="55" fillId="0" borderId="19" xfId="0" applyFont="1" applyFill="1" applyBorder="1" applyProtection="1">
      <alignment vertical="center"/>
    </xf>
    <xf numFmtId="0" fontId="38" fillId="0" borderId="21" xfId="0" applyFont="1" applyFill="1" applyBorder="1" applyAlignment="1" applyProtection="1">
      <alignment horizontal="center" vertical="center" wrapText="1" shrinkToFit="1"/>
    </xf>
    <xf numFmtId="0" fontId="40" fillId="0" borderId="20" xfId="0" applyFont="1" applyFill="1" applyBorder="1" applyAlignment="1" applyProtection="1">
      <alignment horizontal="center" vertical="center" wrapText="1"/>
    </xf>
    <xf numFmtId="0" fontId="56" fillId="31" borderId="61" xfId="0" applyFont="1" applyFill="1" applyBorder="1" applyAlignment="1" applyProtection="1">
      <alignment vertical="center"/>
      <protection locked="0"/>
    </xf>
    <xf numFmtId="0" fontId="38" fillId="31" borderId="40" xfId="0" applyFont="1" applyFill="1" applyBorder="1" applyAlignment="1" applyProtection="1">
      <alignment horizontal="left" vertical="center" wrapText="1" shrinkToFit="1"/>
      <protection locked="0"/>
    </xf>
    <xf numFmtId="0" fontId="40" fillId="0" borderId="14" xfId="0" applyFont="1" applyFill="1" applyBorder="1" applyAlignment="1" applyProtection="1">
      <alignment horizontal="left" vertical="center"/>
    </xf>
    <xf numFmtId="49" fontId="40" fillId="28" borderId="48" xfId="0" applyNumberFormat="1" applyFont="1" applyFill="1" applyBorder="1" applyAlignment="1" applyProtection="1">
      <alignment horizontal="center" vertical="center" wrapText="1"/>
    </xf>
    <xf numFmtId="0" fontId="57" fillId="29" borderId="71" xfId="0" applyFont="1" applyFill="1" applyBorder="1" applyAlignment="1" applyProtection="1">
      <alignment horizontal="center" vertical="center" wrapText="1"/>
      <protection locked="0"/>
    </xf>
    <xf numFmtId="0" fontId="57" fillId="29" borderId="72" xfId="0" applyFont="1" applyFill="1" applyBorder="1" applyAlignment="1" applyProtection="1">
      <alignment horizontal="center" vertical="center" wrapText="1"/>
      <protection locked="0"/>
    </xf>
    <xf numFmtId="0" fontId="57" fillId="29" borderId="106" xfId="0" applyFont="1" applyFill="1" applyBorder="1" applyAlignment="1" applyProtection="1">
      <alignment horizontal="center" vertical="center" wrapText="1"/>
      <protection locked="0"/>
    </xf>
    <xf numFmtId="0" fontId="57" fillId="29" borderId="107" xfId="0" applyFont="1" applyFill="1" applyBorder="1" applyAlignment="1" applyProtection="1">
      <alignment horizontal="center" vertical="center" wrapText="1"/>
      <protection locked="0"/>
    </xf>
    <xf numFmtId="0" fontId="57" fillId="29" borderId="108" xfId="0" applyFont="1" applyFill="1" applyBorder="1" applyAlignment="1" applyProtection="1">
      <alignment horizontal="center" vertical="center" wrapText="1"/>
      <protection locked="0"/>
    </xf>
    <xf numFmtId="0" fontId="57" fillId="29" borderId="109" xfId="0" applyFont="1" applyFill="1" applyBorder="1" applyAlignment="1" applyProtection="1">
      <alignment horizontal="center" vertical="center" wrapText="1"/>
      <protection locked="0"/>
    </xf>
    <xf numFmtId="0" fontId="57"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6" fillId="0" borderId="110"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28" xfId="0" applyFont="1" applyFill="1" applyBorder="1" applyAlignment="1" applyProtection="1">
      <alignment horizontal="center" vertical="center" wrapText="1"/>
    </xf>
    <xf numFmtId="0" fontId="36" fillId="0" borderId="91" xfId="0" applyFont="1" applyFill="1" applyBorder="1" applyAlignment="1" applyProtection="1">
      <alignment horizontal="center" vertical="center" wrapText="1"/>
    </xf>
    <xf numFmtId="0" fontId="36" fillId="0" borderId="110" xfId="0" applyFont="1" applyFill="1" applyBorder="1" applyAlignment="1" applyProtection="1">
      <alignment horizontal="center" vertical="center" wrapText="1"/>
    </xf>
    <xf numFmtId="0" fontId="40" fillId="0" borderId="25" xfId="0" applyFont="1" applyFill="1" applyBorder="1" applyAlignment="1" applyProtection="1">
      <alignment vertical="center"/>
    </xf>
    <xf numFmtId="0" fontId="40" fillId="0" borderId="24" xfId="0" applyFont="1" applyFill="1" applyBorder="1" applyAlignment="1" applyProtection="1">
      <alignment vertical="center"/>
    </xf>
    <xf numFmtId="0" fontId="38" fillId="0" borderId="17" xfId="0" applyFont="1" applyFill="1" applyBorder="1" applyAlignment="1" applyProtection="1">
      <alignment vertical="center"/>
    </xf>
    <xf numFmtId="0" fontId="38" fillId="25" borderId="26" xfId="0" applyFont="1" applyFill="1" applyBorder="1" applyAlignment="1" applyProtection="1">
      <alignment horizontal="left" vertical="center"/>
      <protection locked="0"/>
    </xf>
    <xf numFmtId="0" fontId="40" fillId="26" borderId="18" xfId="0" applyFont="1" applyFill="1" applyBorder="1" applyAlignment="1" applyProtection="1">
      <alignment horizontal="left" vertical="center" shrinkToFit="1"/>
      <protection locked="0"/>
    </xf>
    <xf numFmtId="0" fontId="36" fillId="0" borderId="111" xfId="0" applyFont="1" applyFill="1" applyBorder="1" applyProtection="1">
      <alignment vertical="center"/>
    </xf>
    <xf numFmtId="0" fontId="38" fillId="26" borderId="14" xfId="0" applyFont="1" applyFill="1" applyBorder="1" applyAlignment="1" applyProtection="1">
      <alignment horizontal="left" vertical="center" wrapText="1" shrinkToFit="1"/>
      <protection locked="0"/>
    </xf>
    <xf numFmtId="0" fontId="40" fillId="0" borderId="25" xfId="0" applyFont="1" applyFill="1" applyBorder="1" applyAlignment="1" applyProtection="1">
      <alignment horizontal="left" vertical="center" shrinkToFit="1"/>
    </xf>
    <xf numFmtId="0" fontId="38" fillId="26" borderId="26" xfId="0" applyFont="1" applyFill="1" applyBorder="1" applyAlignment="1" applyProtection="1">
      <alignment horizontal="left" vertical="center" wrapText="1" shrinkToFit="1"/>
      <protection locked="0"/>
    </xf>
    <xf numFmtId="0" fontId="40" fillId="0" borderId="92" xfId="0" applyFont="1" applyFill="1" applyBorder="1" applyAlignment="1" applyProtection="1">
      <alignment horizontal="left" vertical="center"/>
    </xf>
    <xf numFmtId="0" fontId="40" fillId="0" borderId="93" xfId="0" applyFont="1" applyFill="1" applyBorder="1" applyAlignment="1" applyProtection="1">
      <alignment horizontal="left" vertical="center" wrapText="1"/>
    </xf>
    <xf numFmtId="0" fontId="40" fillId="0" borderId="94" xfId="0" applyFont="1" applyFill="1" applyBorder="1" applyAlignment="1" applyProtection="1">
      <alignment vertical="center"/>
    </xf>
    <xf numFmtId="0" fontId="38" fillId="0" borderId="14" xfId="0" applyFont="1" applyFill="1" applyBorder="1" applyAlignment="1" applyProtection="1">
      <alignment horizontal="center" vertical="center" shrinkToFit="1"/>
    </xf>
    <xf numFmtId="0" fontId="38" fillId="31" borderId="43" xfId="0" applyFont="1" applyFill="1" applyBorder="1" applyAlignment="1" applyProtection="1">
      <alignment horizontal="left" vertical="center" wrapText="1" shrinkToFit="1"/>
      <protection locked="0"/>
    </xf>
    <xf numFmtId="49" fontId="40" fillId="28" borderId="26" xfId="0" applyNumberFormat="1" applyFont="1" applyFill="1" applyBorder="1" applyAlignment="1" applyProtection="1">
      <alignment horizontal="center" vertical="center" wrapText="1"/>
    </xf>
    <xf numFmtId="0" fontId="38" fillId="27" borderId="92" xfId="0" applyFont="1" applyFill="1" applyBorder="1" applyAlignment="1" applyProtection="1">
      <alignment horizontal="left" vertical="center" wrapText="1"/>
    </xf>
    <xf numFmtId="0" fontId="38" fillId="27" borderId="93" xfId="0" applyFont="1" applyFill="1" applyBorder="1" applyAlignment="1" applyProtection="1">
      <alignment vertical="center" wrapText="1"/>
    </xf>
    <xf numFmtId="0" fontId="38" fillId="27" borderId="98" xfId="0" applyFont="1" applyFill="1" applyBorder="1" applyAlignment="1" applyProtection="1">
      <alignment vertical="center" wrapText="1"/>
    </xf>
    <xf numFmtId="0" fontId="38" fillId="27" borderId="80" xfId="0" applyFont="1" applyFill="1" applyBorder="1" applyAlignment="1" applyProtection="1">
      <alignment vertical="center" wrapText="1"/>
    </xf>
    <xf numFmtId="0" fontId="38" fillId="27" borderId="98" xfId="0" applyFont="1" applyFill="1" applyBorder="1" applyAlignment="1" applyProtection="1">
      <alignment horizontal="left" vertical="center" wrapText="1"/>
    </xf>
    <xf numFmtId="0" fontId="38" fillId="27" borderId="80" xfId="0" applyFont="1" applyFill="1" applyBorder="1" applyAlignment="1" applyProtection="1">
      <alignment horizontal="left" vertical="center" wrapText="1"/>
    </xf>
    <xf numFmtId="0" fontId="38" fillId="27" borderId="93" xfId="0" applyFont="1" applyFill="1" applyBorder="1" applyAlignment="1" applyProtection="1">
      <alignment horizontal="left" vertical="center" wrapText="1"/>
    </xf>
    <xf numFmtId="0" fontId="38" fillId="27" borderId="94" xfId="0" applyFont="1" applyFill="1" applyBorder="1" applyAlignment="1" applyProtection="1">
      <alignment horizontal="left" vertical="center" wrapText="1"/>
    </xf>
    <xf numFmtId="0" fontId="36" fillId="0" borderId="80" xfId="0" applyFont="1" applyFill="1" applyBorder="1" applyAlignment="1" applyProtection="1">
      <alignment horizontal="left" vertical="center"/>
    </xf>
    <xf numFmtId="0" fontId="36" fillId="0" borderId="14" xfId="0" applyFont="1" applyFill="1" applyBorder="1" applyAlignment="1" applyProtection="1">
      <alignment horizontal="left" vertical="center" wrapText="1"/>
    </xf>
    <xf numFmtId="0" fontId="36" fillId="0" borderId="89" xfId="0" applyFont="1" applyFill="1" applyBorder="1" applyProtection="1">
      <alignment vertical="center"/>
    </xf>
    <xf numFmtId="0" fontId="36" fillId="0" borderId="60" xfId="0" applyFont="1" applyFill="1" applyBorder="1" applyAlignment="1" applyProtection="1">
      <alignment horizontal="left" vertical="center"/>
    </xf>
    <xf numFmtId="0" fontId="36" fillId="0" borderId="47" xfId="0" applyFont="1" applyFill="1" applyBorder="1" applyAlignment="1" applyProtection="1">
      <alignment horizontal="left" vertical="center"/>
    </xf>
    <xf numFmtId="0" fontId="36" fillId="0" borderId="14" xfId="0" applyFont="1" applyFill="1" applyBorder="1" applyAlignment="1" applyProtection="1">
      <alignment horizontal="left" vertical="center"/>
    </xf>
    <xf numFmtId="0" fontId="36" fillId="0" borderId="31" xfId="0" applyFont="1" applyFill="1" applyBorder="1" applyAlignment="1" applyProtection="1">
      <alignment horizontal="center" vertical="center"/>
    </xf>
    <xf numFmtId="0" fontId="41" fillId="0" borderId="25" xfId="0" applyFont="1" applyFill="1" applyBorder="1" applyAlignment="1" applyProtection="1">
      <alignment vertical="center"/>
    </xf>
    <xf numFmtId="0" fontId="36" fillId="0" borderId="24" xfId="0" applyFont="1" applyFill="1" applyBorder="1" applyAlignment="1" applyProtection="1">
      <alignment vertical="center"/>
    </xf>
    <xf numFmtId="0" fontId="36" fillId="0" borderId="24" xfId="0" applyFont="1" applyFill="1" applyBorder="1" applyProtection="1">
      <alignment vertical="center"/>
    </xf>
    <xf numFmtId="0" fontId="34" fillId="0" borderId="94" xfId="0" applyFont="1" applyFill="1" applyBorder="1" applyProtection="1">
      <alignment vertical="center"/>
    </xf>
    <xf numFmtId="0" fontId="36" fillId="0" borderId="89" xfId="0" applyNumberFormat="1" applyFont="1" applyFill="1" applyBorder="1" applyAlignment="1" applyProtection="1">
      <alignment vertical="center"/>
    </xf>
    <xf numFmtId="0" fontId="40" fillId="30" borderId="24" xfId="0" applyFont="1" applyFill="1" applyBorder="1" applyAlignment="1" applyProtection="1">
      <alignment horizontal="center" vertical="center"/>
      <protection locked="0"/>
    </xf>
    <xf numFmtId="0" fontId="38" fillId="0" borderId="94" xfId="0" applyFont="1" applyFill="1" applyBorder="1" applyAlignment="1" applyProtection="1">
      <alignment vertical="center"/>
    </xf>
    <xf numFmtId="0" fontId="36" fillId="31" borderId="24" xfId="0" applyFont="1" applyFill="1" applyBorder="1" applyAlignment="1" applyProtection="1">
      <alignment horizontal="center" vertical="center"/>
      <protection locked="0"/>
    </xf>
    <xf numFmtId="0" fontId="38" fillId="0" borderId="32" xfId="0" applyFont="1" applyFill="1" applyBorder="1" applyAlignment="1" applyProtection="1">
      <alignment horizontal="center" vertical="center" shrinkToFit="1"/>
    </xf>
    <xf numFmtId="0" fontId="40" fillId="0" borderId="31" xfId="0" applyFont="1" applyFill="1" applyBorder="1" applyAlignment="1" applyProtection="1">
      <alignment horizontal="center" vertical="center" wrapText="1"/>
    </xf>
    <xf numFmtId="0" fontId="39" fillId="0" borderId="0" xfId="0" applyFont="1" applyFill="1" applyBorder="1" applyAlignment="1" applyProtection="1"/>
    <xf numFmtId="0" fontId="52" fillId="25" borderId="24" xfId="0" applyFont="1" applyFill="1" applyBorder="1" applyAlignment="1" applyProtection="1">
      <alignment vertical="center"/>
      <protection locked="0"/>
    </xf>
    <xf numFmtId="0" fontId="53" fillId="26" borderId="14" xfId="0" applyFont="1" applyFill="1" applyBorder="1" applyAlignment="1" applyProtection="1">
      <alignment vertical="center"/>
      <protection locked="0"/>
    </xf>
    <xf numFmtId="0" fontId="40" fillId="26" borderId="94" xfId="0" applyFont="1" applyFill="1" applyBorder="1" applyAlignment="1" applyProtection="1">
      <alignment horizontal="center" vertical="center" shrinkToFit="1"/>
      <protection locked="0"/>
    </xf>
    <xf numFmtId="0" fontId="56" fillId="31" borderId="14" xfId="0" applyFont="1" applyFill="1" applyBorder="1" applyAlignment="1" applyProtection="1">
      <alignment vertical="center"/>
      <protection locked="0"/>
    </xf>
    <xf numFmtId="0" fontId="56" fillId="31" borderId="25" xfId="0" applyFont="1" applyFill="1" applyBorder="1" applyAlignment="1" applyProtection="1">
      <alignment vertical="center"/>
      <protection locked="0"/>
    </xf>
    <xf numFmtId="0" fontId="40" fillId="0" borderId="103"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40" fillId="0" borderId="14" xfId="0" applyFont="1" applyFill="1" applyBorder="1" applyAlignment="1" applyProtection="1">
      <alignment horizontal="center" vertical="center" shrinkToFit="1"/>
    </xf>
    <xf numFmtId="0" fontId="40" fillId="0" borderId="25"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52" fillId="25" borderId="112" xfId="0" applyFont="1" applyFill="1" applyBorder="1" applyAlignment="1" applyProtection="1">
      <alignment horizontal="center" vertical="center"/>
      <protection locked="0"/>
    </xf>
    <xf numFmtId="0" fontId="52" fillId="25" borderId="113" xfId="0" applyFont="1" applyFill="1" applyBorder="1" applyAlignment="1" applyProtection="1">
      <alignment horizontal="center" vertical="center"/>
      <protection locked="0"/>
    </xf>
    <xf numFmtId="0" fontId="52" fillId="25" borderId="114" xfId="0" applyFont="1" applyFill="1" applyBorder="1" applyAlignment="1" applyProtection="1">
      <alignment horizontal="center" vertical="center"/>
      <protection locked="0"/>
    </xf>
    <xf numFmtId="0" fontId="52" fillId="25" borderId="115" xfId="0" applyFont="1" applyFill="1" applyBorder="1" applyAlignment="1" applyProtection="1">
      <alignment horizontal="center" vertical="center"/>
      <protection locked="0"/>
    </xf>
    <xf numFmtId="0" fontId="52" fillId="25" borderId="116" xfId="0" applyFont="1" applyFill="1" applyBorder="1" applyAlignment="1" applyProtection="1">
      <alignment horizontal="center" vertical="center"/>
      <protection locked="0"/>
    </xf>
    <xf numFmtId="0" fontId="52" fillId="25" borderId="117" xfId="0" applyFont="1" applyFill="1" applyBorder="1" applyAlignment="1" applyProtection="1">
      <alignment vertical="center"/>
      <protection locked="0"/>
    </xf>
    <xf numFmtId="0" fontId="52" fillId="25" borderId="118" xfId="0" applyFont="1" applyFill="1" applyBorder="1" applyAlignment="1" applyProtection="1">
      <alignment vertical="center"/>
      <protection locked="0"/>
    </xf>
    <xf numFmtId="0" fontId="58" fillId="25" borderId="116" xfId="0" applyFont="1" applyFill="1" applyBorder="1" applyAlignment="1" applyProtection="1">
      <alignment horizontal="center" vertical="center"/>
      <protection locked="0"/>
    </xf>
    <xf numFmtId="0" fontId="36" fillId="0" borderId="104" xfId="0" applyFont="1" applyFill="1" applyBorder="1" applyAlignment="1" applyProtection="1">
      <alignment horizontal="center" vertical="center"/>
    </xf>
    <xf numFmtId="0" fontId="36" fillId="0" borderId="25" xfId="0" applyFont="1" applyFill="1" applyBorder="1" applyAlignment="1" applyProtection="1">
      <alignment horizontal="center" vertical="center" shrinkToFit="1"/>
    </xf>
    <xf numFmtId="0" fontId="37" fillId="25" borderId="119" xfId="0" applyFont="1" applyFill="1" applyBorder="1" applyAlignment="1" applyProtection="1">
      <alignment horizontal="center" vertical="center" wrapText="1"/>
    </xf>
    <xf numFmtId="0" fontId="36" fillId="27" borderId="80" xfId="0" applyFont="1" applyFill="1" applyBorder="1" applyAlignment="1" applyProtection="1">
      <alignment vertical="center"/>
    </xf>
    <xf numFmtId="0" fontId="59" fillId="25" borderId="0" xfId="0" applyFont="1" applyFill="1" applyBorder="1" applyAlignment="1" applyProtection="1">
      <alignment vertical="center"/>
      <protection locked="0"/>
    </xf>
    <xf numFmtId="0" fontId="40" fillId="0" borderId="50" xfId="0" applyFont="1" applyFill="1" applyBorder="1" applyAlignment="1" applyProtection="1">
      <alignment horizontal="center" vertical="center"/>
      <protection locked="0"/>
    </xf>
    <xf numFmtId="0" fontId="60" fillId="0" borderId="120" xfId="0" applyFont="1" applyFill="1" applyBorder="1" applyAlignment="1" applyProtection="1">
      <alignment horizontal="center" vertical="center"/>
    </xf>
    <xf numFmtId="0" fontId="60" fillId="0" borderId="121" xfId="0" applyFont="1" applyFill="1" applyBorder="1" applyAlignment="1" applyProtection="1">
      <alignment horizontal="center" vertical="center"/>
    </xf>
    <xf numFmtId="0" fontId="60" fillId="0" borderId="99" xfId="0" applyFont="1" applyFill="1" applyBorder="1" applyAlignment="1" applyProtection="1">
      <alignment horizontal="center" vertical="center"/>
    </xf>
    <xf numFmtId="0" fontId="60" fillId="0" borderId="122" xfId="0" applyFont="1" applyFill="1" applyBorder="1" applyAlignment="1" applyProtection="1">
      <alignment horizontal="center" vertical="center"/>
    </xf>
    <xf numFmtId="0" fontId="60" fillId="0" borderId="123" xfId="0" applyFont="1" applyFill="1" applyBorder="1" applyAlignment="1" applyProtection="1">
      <alignment horizontal="center" vertical="center"/>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4" fillId="26" borderId="0" xfId="0" applyFont="1" applyFill="1" applyBorder="1" applyAlignment="1" applyProtection="1">
      <alignment vertical="center"/>
      <protection locked="0"/>
    </xf>
    <xf numFmtId="0" fontId="36" fillId="27" borderId="17" xfId="0" applyFont="1" applyFill="1" applyBorder="1" applyAlignment="1" applyProtection="1">
      <alignment vertical="center"/>
    </xf>
    <xf numFmtId="0" fontId="56" fillId="31" borderId="0" xfId="0" applyFont="1" applyFill="1" applyBorder="1" applyAlignment="1" applyProtection="1">
      <alignment vertical="center"/>
      <protection locked="0"/>
    </xf>
    <xf numFmtId="0" fontId="36" fillId="0" borderId="10" xfId="0" applyFont="1" applyFill="1" applyBorder="1" applyProtection="1">
      <alignment vertical="center"/>
    </xf>
    <xf numFmtId="0" fontId="39" fillId="26" borderId="82" xfId="0" applyFont="1" applyFill="1" applyBorder="1" applyAlignment="1" applyProtection="1">
      <alignment horizontal="center" vertical="center"/>
      <protection locked="0"/>
    </xf>
    <xf numFmtId="0" fontId="36" fillId="0" borderId="14" xfId="0" applyFont="1" applyFill="1" applyBorder="1" applyAlignment="1" applyProtection="1">
      <alignment vertical="center"/>
    </xf>
    <xf numFmtId="0" fontId="40" fillId="0" borderId="51" xfId="0" applyFont="1" applyFill="1" applyBorder="1" applyAlignment="1" applyProtection="1">
      <alignment horizontal="center" vertical="center"/>
      <protection locked="0"/>
    </xf>
    <xf numFmtId="0" fontId="40" fillId="0" borderId="126" xfId="0" applyFont="1" applyFill="1" applyBorder="1" applyAlignment="1" applyProtection="1">
      <alignment vertical="center" wrapText="1"/>
    </xf>
    <xf numFmtId="0" fontId="40" fillId="0" borderId="100" xfId="0" applyFont="1" applyFill="1" applyBorder="1" applyAlignment="1" applyProtection="1">
      <alignment vertical="center" wrapText="1"/>
    </xf>
    <xf numFmtId="0" fontId="36" fillId="25" borderId="10" xfId="0" applyFont="1" applyFill="1" applyBorder="1" applyAlignment="1" applyProtection="1">
      <alignment horizontal="left" vertical="center" wrapText="1" shrinkToFit="1"/>
      <protection locked="0"/>
    </xf>
    <xf numFmtId="0" fontId="40" fillId="0" borderId="100" xfId="0" applyFont="1" applyFill="1" applyBorder="1" applyAlignment="1" applyProtection="1">
      <alignment vertical="center"/>
    </xf>
    <xf numFmtId="0" fontId="38" fillId="25" borderId="48" xfId="0" applyFont="1" applyFill="1" applyBorder="1" applyAlignment="1" applyProtection="1">
      <alignment horizontal="left" vertical="center" wrapText="1" shrinkToFit="1"/>
      <protection locked="0"/>
    </xf>
    <xf numFmtId="0" fontId="38" fillId="0" borderId="127" xfId="0" applyFont="1" applyFill="1" applyBorder="1" applyAlignment="1" applyProtection="1">
      <alignment vertical="center" wrapText="1"/>
    </xf>
    <xf numFmtId="0" fontId="38" fillId="0" borderId="96" xfId="0" applyFont="1" applyFill="1" applyBorder="1" applyAlignment="1" applyProtection="1">
      <alignment horizontal="left" vertical="center" wrapText="1"/>
    </xf>
    <xf numFmtId="0" fontId="38" fillId="0" borderId="128" xfId="0" applyFont="1" applyFill="1" applyBorder="1" applyAlignment="1" applyProtection="1">
      <alignment horizontal="left" vertical="center" wrapText="1"/>
    </xf>
    <xf numFmtId="0" fontId="38" fillId="0" borderId="0" xfId="0" applyFont="1" applyFill="1" applyBorder="1" applyProtection="1">
      <alignment vertical="center"/>
    </xf>
    <xf numFmtId="0" fontId="36" fillId="0" borderId="25" xfId="0" applyFont="1" applyFill="1" applyBorder="1" applyProtection="1">
      <alignment vertical="center"/>
    </xf>
    <xf numFmtId="0" fontId="50" fillId="26" borderId="72" xfId="0" applyFont="1" applyFill="1" applyBorder="1" applyAlignment="1" applyProtection="1">
      <alignment horizontal="center" vertical="center" wrapText="1"/>
    </xf>
    <xf numFmtId="0" fontId="40" fillId="0" borderId="81" xfId="0" applyFont="1" applyFill="1" applyBorder="1" applyAlignment="1" applyProtection="1">
      <alignment vertical="center" wrapText="1"/>
    </xf>
    <xf numFmtId="0" fontId="36" fillId="25" borderId="25" xfId="0" applyFont="1" applyFill="1" applyBorder="1" applyAlignment="1" applyProtection="1">
      <alignment horizontal="left" vertical="center" wrapText="1" shrinkToFit="1"/>
      <protection locked="0"/>
    </xf>
    <xf numFmtId="0" fontId="61" fillId="0" borderId="0" xfId="0" applyFont="1" applyFill="1" applyBorder="1" applyAlignment="1" applyProtection="1">
      <alignment vertical="center" wrapText="1"/>
    </xf>
    <xf numFmtId="0" fontId="38" fillId="25" borderId="26" xfId="0" applyFont="1" applyFill="1" applyBorder="1" applyAlignment="1" applyProtection="1">
      <alignment horizontal="left" vertical="center" wrapText="1" shrinkToFit="1"/>
      <protection locked="0"/>
    </xf>
    <xf numFmtId="0" fontId="38" fillId="0" borderId="92" xfId="0" applyFont="1" applyFill="1" applyBorder="1" applyAlignment="1" applyProtection="1">
      <alignment vertical="center" wrapText="1"/>
    </xf>
    <xf numFmtId="0" fontId="38" fillId="0" borderId="93" xfId="0" applyFont="1" applyFill="1" applyBorder="1" applyAlignment="1" applyProtection="1">
      <alignment horizontal="left" vertical="center" wrapText="1"/>
    </xf>
    <xf numFmtId="0" fontId="38" fillId="0" borderId="94" xfId="0" applyFont="1" applyFill="1" applyBorder="1" applyAlignment="1" applyProtection="1">
      <alignment horizontal="left" vertical="center" wrapText="1"/>
    </xf>
    <xf numFmtId="0" fontId="36" fillId="0" borderId="24" xfId="0" applyFont="1" applyFill="1" applyBorder="1" applyAlignment="1" applyProtection="1">
      <alignment horizontal="center" vertical="center"/>
    </xf>
    <xf numFmtId="0" fontId="40" fillId="26" borderId="51" xfId="0" applyFont="1" applyFill="1" applyBorder="1" applyAlignment="1" applyProtection="1">
      <alignment horizontal="center" vertical="center"/>
      <protection locked="0"/>
    </xf>
    <xf numFmtId="0" fontId="40" fillId="31" borderId="51"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wrapText="1"/>
    </xf>
    <xf numFmtId="0" fontId="50" fillId="26" borderId="93" xfId="0" applyFont="1" applyFill="1" applyBorder="1" applyAlignment="1" applyProtection="1">
      <alignment horizontal="center" vertical="center" wrapText="1"/>
    </xf>
    <xf numFmtId="0" fontId="41" fillId="0" borderId="31" xfId="0" applyFont="1" applyFill="1" applyBorder="1" applyAlignment="1" applyProtection="1">
      <alignment vertical="center"/>
    </xf>
    <xf numFmtId="0" fontId="41"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2" fillId="25" borderId="14" xfId="0" applyFont="1" applyFill="1" applyBorder="1" applyAlignment="1" applyProtection="1">
      <alignment vertical="center"/>
      <protection locked="0"/>
    </xf>
    <xf numFmtId="0" fontId="40" fillId="25" borderId="51" xfId="0" applyNumberFormat="1" applyFont="1" applyFill="1" applyBorder="1" applyAlignment="1" applyProtection="1">
      <alignment horizontal="center" vertical="center"/>
      <protection locked="0"/>
    </xf>
    <xf numFmtId="0" fontId="54" fillId="26" borderId="14" xfId="0" applyFont="1" applyFill="1" applyBorder="1" applyAlignment="1" applyProtection="1">
      <alignment vertical="center"/>
      <protection locked="0"/>
    </xf>
    <xf numFmtId="178" fontId="34" fillId="0" borderId="10" xfId="95" applyNumberFormat="1" applyFont="1" applyFill="1" applyBorder="1" applyAlignment="1" applyProtection="1">
      <alignment horizontal="right" vertical="center"/>
    </xf>
    <xf numFmtId="0" fontId="41" fillId="28" borderId="10"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25" borderId="50" xfId="95" applyNumberFormat="1" applyFont="1" applyFill="1" applyBorder="1" applyAlignment="1" applyProtection="1">
      <alignment horizontal="right" vertical="center"/>
      <protection locked="0"/>
    </xf>
    <xf numFmtId="0" fontId="36" fillId="25" borderId="24" xfId="0" applyFont="1" applyFill="1" applyBorder="1" applyAlignment="1" applyProtection="1">
      <alignment horizontal="center" vertical="center"/>
      <protection locked="0"/>
    </xf>
    <xf numFmtId="0" fontId="40" fillId="0" borderId="14" xfId="0" applyFont="1" applyFill="1" applyBorder="1" applyAlignment="1" applyProtection="1">
      <alignment vertical="center"/>
    </xf>
    <xf numFmtId="0" fontId="36" fillId="27" borderId="25" xfId="0" applyFont="1" applyFill="1" applyBorder="1" applyAlignment="1" applyProtection="1">
      <alignment horizontal="center" vertical="center"/>
    </xf>
    <xf numFmtId="0" fontId="40" fillId="0" borderId="31" xfId="0" applyFont="1" applyFill="1" applyBorder="1" applyAlignment="1" applyProtection="1">
      <alignment horizontal="left" vertical="center" shrinkToFit="1"/>
    </xf>
    <xf numFmtId="0" fontId="40" fillId="0" borderId="51" xfId="0" applyFont="1" applyFill="1" applyBorder="1" applyAlignment="1" applyProtection="1">
      <alignment horizontal="center" vertical="center"/>
    </xf>
    <xf numFmtId="178" fontId="34" fillId="0" borderId="25" xfId="95" applyNumberFormat="1" applyFont="1" applyFill="1" applyBorder="1" applyAlignment="1" applyProtection="1">
      <alignment horizontal="right" vertical="center"/>
    </xf>
    <xf numFmtId="0" fontId="41" fillId="28" borderId="25" xfId="0" applyFont="1" applyFill="1" applyBorder="1" applyAlignment="1" applyProtection="1">
      <alignment horizontal="center" vertical="center"/>
    </xf>
    <xf numFmtId="178" fontId="34" fillId="0" borderId="17" xfId="95" applyNumberFormat="1" applyFont="1" applyFill="1" applyBorder="1" applyAlignment="1" applyProtection="1">
      <alignment horizontal="right" vertical="center"/>
    </xf>
    <xf numFmtId="178" fontId="34" fillId="25" borderId="51" xfId="95" applyNumberFormat="1" applyFont="1" applyFill="1" applyBorder="1" applyAlignment="1" applyProtection="1">
      <alignment horizontal="right" vertical="center"/>
      <protection locked="0"/>
    </xf>
    <xf numFmtId="0" fontId="36" fillId="26" borderId="10" xfId="0" applyFont="1" applyFill="1" applyBorder="1" applyAlignment="1" applyProtection="1">
      <alignment horizontal="left" vertical="center" shrinkToFit="1"/>
      <protection locked="0"/>
    </xf>
    <xf numFmtId="0" fontId="45" fillId="0" borderId="0" xfId="0" applyFont="1" applyFill="1" applyBorder="1" applyAlignment="1" applyProtection="1">
      <alignment vertical="center" shrinkToFit="1"/>
    </xf>
    <xf numFmtId="0" fontId="37" fillId="0" borderId="0" xfId="0" applyFont="1" applyFill="1" applyBorder="1" applyAlignment="1" applyProtection="1">
      <alignment horizontal="center" vertical="center"/>
    </xf>
    <xf numFmtId="0" fontId="46" fillId="0" borderId="18" xfId="0" applyFont="1" applyFill="1" applyBorder="1" applyAlignment="1" applyProtection="1">
      <alignment vertical="center"/>
    </xf>
    <xf numFmtId="0" fontId="46" fillId="0" borderId="0" xfId="0" applyFont="1" applyFill="1" applyBorder="1" applyAlignment="1" applyProtection="1">
      <alignment vertical="center"/>
    </xf>
    <xf numFmtId="0" fontId="38" fillId="27" borderId="31" xfId="0" applyFont="1" applyFill="1" applyBorder="1" applyAlignment="1" applyProtection="1">
      <alignment vertical="center"/>
    </xf>
    <xf numFmtId="0" fontId="40" fillId="27" borderId="103" xfId="0" applyFont="1" applyFill="1" applyBorder="1" applyAlignment="1" applyProtection="1">
      <alignment horizontal="left" vertical="center" wrapText="1"/>
    </xf>
    <xf numFmtId="0" fontId="40" fillId="27" borderId="102" xfId="0" applyFont="1" applyFill="1" applyBorder="1" applyAlignment="1" applyProtection="1">
      <alignment horizontal="left" vertical="center" wrapText="1"/>
    </xf>
    <xf numFmtId="0" fontId="36" fillId="26" borderId="25" xfId="0" applyFont="1" applyFill="1" applyBorder="1" applyAlignment="1" applyProtection="1">
      <alignment horizontal="left" vertical="center" shrinkToFit="1"/>
      <protection locked="0"/>
    </xf>
    <xf numFmtId="0" fontId="46" fillId="0" borderId="18"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176" fontId="36" fillId="27" borderId="41" xfId="0" applyNumberFormat="1" applyFont="1" applyFill="1" applyBorder="1" applyAlignment="1" applyProtection="1">
      <alignment vertical="center"/>
    </xf>
    <xf numFmtId="0" fontId="62" fillId="25" borderId="0" xfId="0" applyFont="1" applyFill="1" applyBorder="1" applyAlignment="1" applyProtection="1">
      <alignment vertical="center"/>
      <protection locked="0"/>
    </xf>
    <xf numFmtId="176" fontId="36" fillId="27" borderId="10" xfId="0" applyNumberFormat="1" applyFont="1" applyFill="1" applyBorder="1" applyAlignment="1" applyProtection="1">
      <alignment vertical="center"/>
    </xf>
    <xf numFmtId="0" fontId="40" fillId="28" borderId="60" xfId="0" applyFont="1" applyFill="1" applyBorder="1" applyAlignment="1" applyProtection="1">
      <alignment horizontal="center" vertical="center" wrapText="1"/>
    </xf>
    <xf numFmtId="176" fontId="63" fillId="32" borderId="34" xfId="0" applyNumberFormat="1" applyFont="1" applyFill="1" applyBorder="1" applyAlignment="1" applyProtection="1">
      <alignment horizontal="center" vertical="center"/>
      <protection locked="0"/>
    </xf>
    <xf numFmtId="179" fontId="36" fillId="26" borderId="37" xfId="0" applyNumberFormat="1" applyFont="1" applyFill="1" applyBorder="1" applyAlignment="1" applyProtection="1">
      <alignment vertical="center"/>
      <protection locked="0"/>
    </xf>
    <xf numFmtId="179" fontId="36" fillId="26" borderId="35" xfId="0" applyNumberFormat="1" applyFont="1" applyFill="1" applyBorder="1" applyAlignment="1" applyProtection="1">
      <alignment horizontal="right" vertical="center"/>
      <protection locked="0"/>
    </xf>
    <xf numFmtId="179" fontId="36" fillId="26" borderId="21" xfId="0" applyNumberFormat="1" applyFont="1" applyFill="1" applyBorder="1" applyAlignment="1" applyProtection="1">
      <alignment horizontal="right" vertical="center"/>
      <protection locked="0"/>
    </xf>
    <xf numFmtId="38" fontId="36" fillId="27" borderId="61" xfId="95" applyFont="1" applyFill="1" applyBorder="1" applyAlignment="1" applyProtection="1">
      <alignment vertical="center"/>
    </xf>
    <xf numFmtId="176" fontId="38"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4" fillId="26" borderId="0" xfId="0" applyFont="1" applyFill="1" applyBorder="1" applyAlignment="1" applyProtection="1">
      <alignment vertical="center"/>
      <protection locked="0"/>
    </xf>
    <xf numFmtId="0" fontId="40" fillId="0" borderId="11" xfId="0" applyFont="1" applyFill="1" applyBorder="1" applyAlignment="1" applyProtection="1">
      <alignment horizontal="left" vertical="center"/>
    </xf>
    <xf numFmtId="38" fontId="36" fillId="31" borderId="19" xfId="0" applyNumberFormat="1" applyFont="1" applyFill="1" applyBorder="1" applyAlignment="1" applyProtection="1">
      <alignment horizontal="center" vertical="center" shrinkToFit="1"/>
      <protection locked="0"/>
    </xf>
    <xf numFmtId="38" fontId="36"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5" fillId="31" borderId="0" xfId="0" applyFont="1" applyFill="1" applyBorder="1" applyAlignment="1" applyProtection="1">
      <alignment vertical="center"/>
      <protection locked="0"/>
    </xf>
    <xf numFmtId="0" fontId="45" fillId="29" borderId="0" xfId="0" applyFont="1" applyFill="1" applyBorder="1" applyAlignment="1" applyProtection="1">
      <alignment vertical="center" shrinkToFit="1"/>
      <protection locked="0"/>
    </xf>
    <xf numFmtId="0" fontId="36" fillId="0" borderId="31" xfId="0" applyFont="1" applyFill="1" applyBorder="1" applyAlignment="1" applyProtection="1">
      <alignment horizontal="center" vertical="center" shrinkToFit="1"/>
    </xf>
    <xf numFmtId="176" fontId="36" fillId="27" borderId="17" xfId="0" applyNumberFormat="1" applyFont="1" applyFill="1" applyBorder="1" applyAlignment="1" applyProtection="1">
      <alignment vertical="center"/>
    </xf>
    <xf numFmtId="0" fontId="37" fillId="0" borderId="130" xfId="0" applyFont="1" applyFill="1" applyBorder="1" applyAlignment="1" applyProtection="1">
      <alignment vertical="center"/>
    </xf>
    <xf numFmtId="176" fontId="36" fillId="27" borderId="25" xfId="0" applyNumberFormat="1" applyFont="1" applyFill="1" applyBorder="1" applyAlignment="1" applyProtection="1">
      <alignment vertical="center"/>
    </xf>
    <xf numFmtId="0" fontId="40" fillId="28" borderId="0" xfId="0" applyFont="1" applyFill="1" applyBorder="1" applyAlignment="1" applyProtection="1">
      <alignment horizontal="center" vertical="center" wrapText="1"/>
    </xf>
    <xf numFmtId="176" fontId="63" fillId="32" borderId="44" xfId="0" applyNumberFormat="1" applyFont="1" applyFill="1" applyBorder="1" applyAlignment="1" applyProtection="1">
      <alignment horizontal="center" vertical="center"/>
      <protection locked="0"/>
    </xf>
    <xf numFmtId="179" fontId="36" fillId="26" borderId="16" xfId="0" applyNumberFormat="1" applyFont="1" applyFill="1" applyBorder="1" applyAlignment="1" applyProtection="1">
      <alignment vertical="center"/>
      <protection locked="0"/>
    </xf>
    <xf numFmtId="179" fontId="36" fillId="26" borderId="17" xfId="0" applyNumberFormat="1" applyFont="1" applyFill="1" applyBorder="1" applyAlignment="1" applyProtection="1">
      <alignment horizontal="right" vertical="center"/>
      <protection locked="0"/>
    </xf>
    <xf numFmtId="179" fontId="36" fillId="26" borderId="14" xfId="0" applyNumberFormat="1" applyFont="1" applyFill="1" applyBorder="1" applyAlignment="1" applyProtection="1">
      <alignment horizontal="right" vertical="center"/>
      <protection locked="0"/>
    </xf>
    <xf numFmtId="38" fontId="36" fillId="27" borderId="0" xfId="95" applyFont="1" applyFill="1" applyBorder="1" applyAlignment="1" applyProtection="1">
      <alignment vertical="center"/>
    </xf>
    <xf numFmtId="176" fontId="38"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6" fillId="31" borderId="24" xfId="0" applyNumberFormat="1" applyFont="1" applyFill="1" applyBorder="1" applyAlignment="1" applyProtection="1">
      <alignment horizontal="center" vertical="center" shrinkToFit="1"/>
      <protection locked="0"/>
    </xf>
    <xf numFmtId="38" fontId="36" fillId="31" borderId="26" xfId="0" applyNumberFormat="1" applyFont="1" applyFill="1" applyBorder="1" applyAlignment="1" applyProtection="1">
      <alignment horizontal="center" vertical="center" shrinkToFit="1"/>
      <protection locked="0"/>
    </xf>
    <xf numFmtId="38" fontId="40" fillId="27" borderId="51" xfId="95" applyFont="1" applyFill="1" applyBorder="1" applyAlignment="1" applyProtection="1">
      <alignment horizontal="center" vertical="center" shrinkToFit="1"/>
    </xf>
    <xf numFmtId="38" fontId="40" fillId="27" borderId="24" xfId="95" applyFont="1" applyFill="1" applyBorder="1" applyAlignment="1" applyProtection="1">
      <alignment horizontal="center" vertical="center" shrinkToFit="1"/>
    </xf>
    <xf numFmtId="0" fontId="66" fillId="0" borderId="0" xfId="0" applyFont="1" applyFill="1" applyAlignment="1" applyProtection="1">
      <alignment horizontal="right" vertical="center"/>
    </xf>
    <xf numFmtId="0" fontId="36" fillId="0" borderId="10" xfId="0" applyFont="1" applyFill="1" applyBorder="1" applyAlignment="1" applyProtection="1">
      <alignment horizontal="center" vertical="center"/>
    </xf>
    <xf numFmtId="178" fontId="34" fillId="0" borderId="131" xfId="95" applyNumberFormat="1" applyFont="1" applyFill="1" applyBorder="1" applyAlignment="1" applyProtection="1">
      <alignment horizontal="right" vertical="center"/>
    </xf>
    <xf numFmtId="0" fontId="41" fillId="28" borderId="130" xfId="0" applyFont="1" applyFill="1" applyBorder="1" applyAlignment="1" applyProtection="1">
      <alignment horizontal="center" vertical="center"/>
    </xf>
    <xf numFmtId="178" fontId="34" fillId="25" borderId="83" xfId="95" applyNumberFormat="1" applyFont="1" applyFill="1" applyBorder="1" applyAlignment="1" applyProtection="1">
      <alignment horizontal="right" vertical="center"/>
      <protection locked="0"/>
    </xf>
    <xf numFmtId="0" fontId="38" fillId="0" borderId="50" xfId="0" applyFont="1" applyFill="1" applyBorder="1" applyAlignment="1" applyProtection="1">
      <alignment horizontal="left" vertical="top" wrapText="1"/>
    </xf>
    <xf numFmtId="0" fontId="38" fillId="0" borderId="50" xfId="0" applyFont="1" applyFill="1" applyBorder="1" applyAlignment="1" applyProtection="1">
      <alignment horizontal="left" vertical="center" wrapText="1"/>
    </xf>
    <xf numFmtId="0" fontId="38" fillId="0" borderId="50" xfId="0" applyFont="1" applyFill="1" applyBorder="1" applyAlignment="1" applyProtection="1">
      <alignment vertical="center"/>
    </xf>
    <xf numFmtId="0" fontId="64" fillId="26" borderId="51" xfId="0" applyFont="1" applyFill="1" applyBorder="1" applyAlignment="1" applyProtection="1">
      <alignment horizontal="center" vertical="center"/>
      <protection locked="0"/>
    </xf>
    <xf numFmtId="0" fontId="65" fillId="31" borderId="51"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40" fillId="28" borderId="31" xfId="0" applyFont="1" applyFill="1" applyBorder="1" applyAlignment="1" applyProtection="1">
      <alignment horizontal="left" vertical="center"/>
    </xf>
    <xf numFmtId="0" fontId="41" fillId="0" borderId="132" xfId="0" applyFont="1" applyFill="1" applyBorder="1" applyProtection="1">
      <alignment vertical="center"/>
    </xf>
    <xf numFmtId="0" fontId="41" fillId="0" borderId="133" xfId="0" applyFont="1" applyFill="1" applyBorder="1" applyProtection="1">
      <alignment vertical="center"/>
    </xf>
    <xf numFmtId="0" fontId="40"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1" fillId="0" borderId="134" xfId="0" applyFont="1" applyFill="1" applyBorder="1" applyProtection="1">
      <alignment vertical="center"/>
    </xf>
    <xf numFmtId="0" fontId="41" fillId="0" borderId="25" xfId="0" applyFont="1" applyFill="1" applyBorder="1" applyProtection="1">
      <alignment vertical="center"/>
    </xf>
    <xf numFmtId="0" fontId="50" fillId="0" borderId="31" xfId="0" applyFont="1" applyFill="1" applyBorder="1" applyAlignment="1" applyProtection="1">
      <alignment horizontal="left" vertical="center" wrapText="1"/>
    </xf>
    <xf numFmtId="0" fontId="62" fillId="25" borderId="51" xfId="0" applyFont="1" applyFill="1" applyBorder="1" applyAlignment="1" applyProtection="1">
      <alignment horizontal="center" vertical="center"/>
      <protection locked="0"/>
    </xf>
    <xf numFmtId="0" fontId="38" fillId="0" borderId="51" xfId="0" applyFont="1" applyFill="1" applyBorder="1" applyAlignment="1" applyProtection="1">
      <alignment horizontal="left" vertical="top" wrapText="1"/>
    </xf>
    <xf numFmtId="0" fontId="38" fillId="0" borderId="51" xfId="0" applyFont="1" applyFill="1" applyBorder="1" applyAlignment="1" applyProtection="1">
      <alignment horizontal="left" vertical="center" wrapText="1"/>
    </xf>
    <xf numFmtId="0" fontId="36" fillId="0" borderId="51" xfId="0" applyFont="1" applyFill="1" applyBorder="1" applyProtection="1">
      <alignment vertical="center"/>
    </xf>
    <xf numFmtId="0" fontId="40" fillId="0" borderId="51"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50"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1" fillId="28" borderId="20" xfId="0" applyFont="1" applyFill="1" applyBorder="1" applyAlignment="1" applyProtection="1">
      <alignment horizontal="center" vertical="center"/>
    </xf>
    <xf numFmtId="176" fontId="34" fillId="0" borderId="41" xfId="0" applyNumberFormat="1" applyFont="1" applyFill="1" applyBorder="1" applyAlignment="1" applyProtection="1">
      <alignment horizontal="right" vertical="center"/>
    </xf>
    <xf numFmtId="176" fontId="34" fillId="26" borderId="50" xfId="0" applyNumberFormat="1" applyFont="1" applyFill="1" applyBorder="1" applyAlignment="1" applyProtection="1">
      <alignment horizontal="right" vertical="center"/>
      <protection locked="0"/>
    </xf>
    <xf numFmtId="0" fontId="69" fillId="0" borderId="51" xfId="0" applyFont="1" applyFill="1" applyBorder="1" applyAlignment="1" applyProtection="1">
      <alignment vertical="center"/>
    </xf>
    <xf numFmtId="179" fontId="36" fillId="26" borderId="28" xfId="0" applyNumberFormat="1" applyFont="1" applyFill="1" applyBorder="1" applyAlignment="1" applyProtection="1">
      <alignment horizontal="right" vertical="center"/>
      <protection locked="0"/>
    </xf>
    <xf numFmtId="179" fontId="36" fillId="26" borderId="32" xfId="0" applyNumberFormat="1" applyFont="1" applyFill="1" applyBorder="1" applyAlignment="1" applyProtection="1">
      <alignment horizontal="right" vertical="center"/>
      <protection locked="0"/>
    </xf>
    <xf numFmtId="176" fontId="38" fillId="27" borderId="89" xfId="0" applyNumberFormat="1" applyFont="1" applyFill="1" applyBorder="1" applyAlignment="1" applyProtection="1">
      <alignment vertical="center"/>
    </xf>
    <xf numFmtId="38" fontId="36" fillId="31" borderId="111" xfId="0" applyNumberFormat="1" applyFont="1" applyFill="1" applyBorder="1" applyAlignment="1" applyProtection="1">
      <alignment horizontal="center" vertical="center" shrinkToFit="1"/>
      <protection locked="0"/>
    </xf>
    <xf numFmtId="38" fontId="36" fillId="31" borderId="135" xfId="0" applyNumberFormat="1" applyFont="1" applyFill="1" applyBorder="1" applyAlignment="1" applyProtection="1">
      <alignment horizontal="center" vertical="center" shrinkToFit="1"/>
      <protection locked="0"/>
    </xf>
    <xf numFmtId="38" fontId="70" fillId="27" borderId="51"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66" fillId="0" borderId="0" xfId="0" applyFont="1" applyFill="1" applyAlignment="1" applyProtection="1">
      <alignment vertical="center"/>
    </xf>
    <xf numFmtId="0" fontId="39" fillId="31" borderId="82" xfId="0" applyFont="1" applyFill="1" applyBorder="1" applyAlignment="1" applyProtection="1">
      <alignment horizontal="center" vertical="center"/>
      <protection locked="0"/>
    </xf>
    <xf numFmtId="176" fontId="34" fillId="0" borderId="17" xfId="0" applyNumberFormat="1" applyFont="1" applyFill="1" applyBorder="1" applyAlignment="1" applyProtection="1">
      <alignment horizontal="right" vertical="center"/>
    </xf>
    <xf numFmtId="176" fontId="34" fillId="26" borderId="51" xfId="0" applyNumberFormat="1" applyFont="1" applyFill="1" applyBorder="1" applyAlignment="1" applyProtection="1">
      <alignment horizontal="right" vertical="center"/>
      <protection locked="0"/>
    </xf>
    <xf numFmtId="0" fontId="40" fillId="27" borderId="28" xfId="0" applyFont="1" applyFill="1" applyBorder="1" applyAlignment="1" applyProtection="1">
      <alignment vertical="center"/>
    </xf>
    <xf numFmtId="0" fontId="40" fillId="25" borderId="0" xfId="0" applyFont="1" applyFill="1" applyBorder="1" applyAlignment="1" applyProtection="1">
      <alignment horizontal="center" vertical="center" shrinkToFit="1"/>
      <protection locked="0"/>
    </xf>
    <xf numFmtId="0" fontId="40" fillId="27" borderId="31" xfId="0" applyFont="1" applyFill="1" applyBorder="1" applyAlignment="1" applyProtection="1">
      <alignment vertical="center"/>
    </xf>
    <xf numFmtId="0" fontId="40" fillId="28" borderId="91" xfId="0" applyFont="1" applyFill="1" applyBorder="1" applyAlignment="1" applyProtection="1">
      <alignment horizontal="center" vertical="center" wrapText="1"/>
    </xf>
    <xf numFmtId="0" fontId="38" fillId="0" borderId="81" xfId="0" applyFont="1" applyBorder="1" applyAlignment="1" applyProtection="1">
      <alignment horizontal="center" vertical="center" wrapText="1"/>
    </xf>
    <xf numFmtId="0" fontId="40" fillId="27" borderId="93" xfId="0" applyFont="1" applyFill="1" applyBorder="1" applyAlignment="1" applyProtection="1">
      <alignment vertical="center"/>
    </xf>
    <xf numFmtId="0" fontId="40" fillId="27" borderId="68" xfId="0" applyFont="1" applyFill="1" applyBorder="1" applyAlignment="1" applyProtection="1">
      <alignment horizontal="center" vertical="center"/>
    </xf>
    <xf numFmtId="0" fontId="40" fillId="27" borderId="66" xfId="0" applyFont="1" applyFill="1" applyBorder="1" applyAlignment="1" applyProtection="1">
      <alignment horizontal="center" vertical="center"/>
    </xf>
    <xf numFmtId="0" fontId="40" fillId="27" borderId="91" xfId="0" applyFont="1" applyFill="1" applyBorder="1" applyAlignment="1" applyProtection="1">
      <alignment vertical="center"/>
    </xf>
    <xf numFmtId="0" fontId="38" fillId="27" borderId="136" xfId="0" applyFont="1" applyFill="1" applyBorder="1" applyAlignment="1" applyProtection="1">
      <alignment vertical="center"/>
    </xf>
    <xf numFmtId="0" fontId="38" fillId="26" borderId="0" xfId="0" applyFont="1" applyFill="1" applyBorder="1" applyAlignment="1" applyProtection="1">
      <alignment horizontal="center" vertical="center" shrinkToFit="1"/>
      <protection locked="0"/>
    </xf>
    <xf numFmtId="0" fontId="40" fillId="27" borderId="137" xfId="0" applyFont="1" applyFill="1" applyBorder="1" applyAlignment="1" applyProtection="1">
      <alignment vertical="center"/>
    </xf>
    <xf numFmtId="38" fontId="38" fillId="27" borderId="0" xfId="95" applyFont="1" applyFill="1" applyBorder="1" applyAlignment="1" applyProtection="1">
      <alignment vertical="center" shrinkToFit="1"/>
    </xf>
    <xf numFmtId="0" fontId="60" fillId="27" borderId="28" xfId="0" applyFont="1" applyFill="1" applyBorder="1" applyAlignment="1" applyProtection="1">
      <alignment vertical="center" shrinkToFit="1"/>
    </xf>
    <xf numFmtId="0" fontId="60" fillId="27" borderId="137" xfId="0" applyFont="1" applyFill="1" applyBorder="1" applyAlignment="1" applyProtection="1">
      <alignment vertical="center" shrinkToFit="1"/>
    </xf>
    <xf numFmtId="38" fontId="38" fillId="27" borderId="14" xfId="95" applyFont="1" applyFill="1" applyBorder="1" applyAlignment="1" applyProtection="1">
      <alignment vertical="center" shrinkToFit="1"/>
    </xf>
    <xf numFmtId="0" fontId="40" fillId="31" borderId="0" xfId="0" applyFont="1" applyFill="1" applyBorder="1" applyAlignment="1" applyProtection="1">
      <alignment horizontal="center" vertical="center" shrinkToFit="1"/>
      <protection locked="0"/>
    </xf>
    <xf numFmtId="0" fontId="37"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0" fillId="27" borderId="139" xfId="0" applyFont="1" applyFill="1" applyBorder="1" applyAlignment="1" applyProtection="1">
      <alignment horizontal="left" vertical="center" wrapText="1"/>
    </xf>
    <xf numFmtId="0" fontId="40" fillId="27" borderId="139" xfId="0" applyFont="1" applyFill="1" applyBorder="1" applyAlignment="1" applyProtection="1">
      <alignment vertical="center" wrapText="1"/>
    </xf>
    <xf numFmtId="0" fontId="45" fillId="27" borderId="140" xfId="0" applyFont="1" applyFill="1" applyBorder="1" applyAlignment="1" applyProtection="1">
      <alignment vertical="center" wrapText="1"/>
    </xf>
    <xf numFmtId="0" fontId="37"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50" fillId="31" borderId="72" xfId="0" applyFont="1" applyFill="1" applyBorder="1" applyAlignment="1" applyProtection="1">
      <alignment horizontal="center" vertical="center" wrapText="1"/>
    </xf>
    <xf numFmtId="0" fontId="40" fillId="0" borderId="0" xfId="0" applyFont="1" applyFill="1" applyAlignment="1" applyProtection="1">
      <alignment vertical="center"/>
    </xf>
    <xf numFmtId="176" fontId="40" fillId="0" borderId="0" xfId="0" applyNumberFormat="1" applyFont="1" applyFill="1" applyBorder="1" applyAlignment="1" applyProtection="1">
      <alignment vertical="center" wrapText="1"/>
    </xf>
    <xf numFmtId="176" fontId="40" fillId="0" borderId="93" xfId="0" applyNumberFormat="1" applyFont="1" applyFill="1" applyBorder="1" applyAlignment="1" applyProtection="1">
      <alignment vertical="center" wrapText="1"/>
    </xf>
    <xf numFmtId="176" fontId="40" fillId="0" borderId="14" xfId="0" applyNumberFormat="1" applyFont="1" applyFill="1" applyBorder="1" applyAlignment="1" applyProtection="1">
      <alignment vertical="center" wrapText="1"/>
    </xf>
    <xf numFmtId="0" fontId="40" fillId="28" borderId="48" xfId="0" applyFont="1" applyFill="1" applyBorder="1" applyAlignment="1" applyProtection="1">
      <alignment horizontal="center" vertical="center"/>
    </xf>
    <xf numFmtId="179" fontId="36" fillId="26" borderId="41" xfId="0" applyNumberFormat="1" applyFont="1" applyFill="1" applyBorder="1" applyAlignment="1" applyProtection="1">
      <alignment horizontal="right" vertical="center"/>
      <protection locked="0"/>
    </xf>
    <xf numFmtId="179" fontId="36" fillId="26" borderId="47" xfId="0" applyNumberFormat="1" applyFont="1" applyFill="1" applyBorder="1" applyAlignment="1" applyProtection="1">
      <alignment horizontal="right" vertical="center"/>
      <protection locked="0"/>
    </xf>
    <xf numFmtId="38" fontId="36" fillId="27" borderId="60" xfId="95" applyFont="1" applyFill="1" applyBorder="1" applyAlignment="1" applyProtection="1">
      <alignment vertical="center"/>
    </xf>
    <xf numFmtId="176" fontId="38" fillId="27" borderId="60" xfId="0" applyNumberFormat="1" applyFont="1" applyFill="1" applyBorder="1" applyAlignment="1" applyProtection="1">
      <alignment horizontal="right" vertical="center"/>
    </xf>
    <xf numFmtId="38" fontId="36" fillId="26" borderId="41" xfId="95" applyFont="1" applyFill="1" applyBorder="1" applyAlignment="1" applyProtection="1">
      <alignment vertical="center"/>
      <protection locked="0"/>
    </xf>
    <xf numFmtId="38" fontId="36" fillId="26" borderId="37" xfId="95" applyFont="1" applyFill="1" applyBorder="1" applyAlignment="1" applyProtection="1">
      <alignment vertical="center"/>
      <protection locked="0"/>
    </xf>
    <xf numFmtId="38" fontId="36" fillId="0" borderId="20" xfId="95" applyFont="1" applyFill="1" applyBorder="1" applyAlignment="1" applyProtection="1">
      <alignment horizontal="right" vertical="center"/>
    </xf>
    <xf numFmtId="0" fontId="36" fillId="26" borderId="17" xfId="0" applyFont="1" applyFill="1" applyBorder="1" applyAlignment="1" applyProtection="1">
      <alignment horizontal="left" vertical="center" shrinkToFit="1"/>
      <protection locked="0"/>
    </xf>
    <xf numFmtId="0" fontId="38" fillId="0" borderId="94" xfId="0" applyFont="1" applyFill="1" applyBorder="1" applyAlignment="1" applyProtection="1">
      <alignment vertical="center" wrapText="1"/>
    </xf>
    <xf numFmtId="0" fontId="0" fillId="0" borderId="41" xfId="0" applyFont="1" applyFill="1" applyBorder="1" applyProtection="1">
      <alignment vertical="center"/>
    </xf>
    <xf numFmtId="0" fontId="60" fillId="0" borderId="60" xfId="0" applyFont="1" applyBorder="1" applyAlignment="1" applyProtection="1">
      <alignment horizontal="right" vertical="center" shrinkToFit="1"/>
    </xf>
    <xf numFmtId="38" fontId="70" fillId="0" borderId="47" xfId="95" applyFont="1" applyFill="1" applyBorder="1" applyAlignment="1" applyProtection="1">
      <alignment vertical="center" shrinkToFit="1"/>
    </xf>
    <xf numFmtId="0" fontId="40" fillId="0" borderId="141" xfId="0" applyFont="1" applyFill="1" applyBorder="1" applyAlignment="1" applyProtection="1">
      <alignment horizontal="center" vertical="center"/>
    </xf>
    <xf numFmtId="0" fontId="40" fillId="0" borderId="88" xfId="0" applyFont="1" applyFill="1" applyBorder="1" applyAlignment="1" applyProtection="1">
      <alignment horizontal="center" vertical="center"/>
    </xf>
    <xf numFmtId="0" fontId="40" fillId="0" borderId="88" xfId="0" applyFont="1" applyFill="1" applyBorder="1" applyAlignment="1" applyProtection="1">
      <alignment horizontal="center" vertical="center" wrapText="1"/>
    </xf>
    <xf numFmtId="0" fontId="40" fillId="0" borderId="142" xfId="0" applyFont="1" applyFill="1" applyBorder="1" applyAlignment="1" applyProtection="1">
      <alignment horizontal="center" vertical="center"/>
    </xf>
    <xf numFmtId="0" fontId="50" fillId="31" borderId="93" xfId="0" applyFont="1" applyFill="1" applyBorder="1" applyAlignment="1" applyProtection="1">
      <alignment horizontal="center" vertical="center" wrapText="1"/>
    </xf>
    <xf numFmtId="0" fontId="40" fillId="28" borderId="26" xfId="0" applyFont="1" applyFill="1" applyBorder="1" applyAlignment="1" applyProtection="1">
      <alignment horizontal="center" vertical="center"/>
    </xf>
    <xf numFmtId="176" fontId="38" fillId="27" borderId="0" xfId="0" applyNumberFormat="1" applyFont="1" applyFill="1" applyBorder="1" applyAlignment="1" applyProtection="1">
      <alignment vertical="center" shrinkToFit="1"/>
    </xf>
    <xf numFmtId="38" fontId="36" fillId="26" borderId="17" xfId="95" applyFont="1" applyFill="1" applyBorder="1" applyAlignment="1" applyProtection="1">
      <alignment vertical="center"/>
      <protection locked="0"/>
    </xf>
    <xf numFmtId="38" fontId="36" fillId="26" borderId="16" xfId="95" applyFont="1" applyFill="1" applyBorder="1" applyAlignment="1" applyProtection="1">
      <alignment vertical="center"/>
      <protection locked="0"/>
    </xf>
    <xf numFmtId="38" fontId="36" fillId="0" borderId="25" xfId="95" applyFont="1" applyFill="1" applyBorder="1" applyAlignment="1" applyProtection="1">
      <alignment horizontal="right" vertical="center"/>
    </xf>
    <xf numFmtId="0" fontId="53" fillId="26" borderId="25" xfId="0" applyFont="1" applyFill="1" applyBorder="1" applyAlignment="1" applyProtection="1">
      <alignment vertical="center"/>
      <protection locked="0"/>
    </xf>
    <xf numFmtId="0" fontId="38" fillId="27" borderId="94" xfId="0" applyFont="1" applyFill="1" applyBorder="1" applyAlignment="1" applyProtection="1">
      <alignment vertical="center"/>
    </xf>
    <xf numFmtId="2" fontId="40" fillId="0" borderId="50"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0" fillId="0" borderId="92" xfId="0" applyFont="1" applyFill="1" applyBorder="1" applyAlignment="1" applyProtection="1">
      <alignment horizontal="center" vertical="center"/>
    </xf>
    <xf numFmtId="0" fontId="40" fillId="0" borderId="93" xfId="0" applyFont="1" applyFill="1" applyBorder="1" applyAlignment="1" applyProtection="1">
      <alignment horizontal="center" vertical="center"/>
    </xf>
    <xf numFmtId="0" fontId="40" fillId="0" borderId="93" xfId="0" applyFont="1" applyFill="1" applyBorder="1" applyAlignment="1" applyProtection="1">
      <alignment horizontal="center" vertical="center" wrapText="1"/>
    </xf>
    <xf numFmtId="0" fontId="40" fillId="0" borderId="94" xfId="0" applyFont="1" applyFill="1" applyBorder="1" applyAlignment="1" applyProtection="1">
      <alignment horizontal="center" vertical="center"/>
    </xf>
    <xf numFmtId="0" fontId="60" fillId="0" borderId="17" xfId="0" applyFont="1" applyBorder="1" applyAlignment="1" applyProtection="1">
      <alignment vertical="center" shrinkToFit="1"/>
    </xf>
    <xf numFmtId="2" fontId="40" fillId="0" borderId="51" xfId="0" applyNumberFormat="1" applyFont="1" applyBorder="1" applyAlignment="1" applyProtection="1">
      <alignment horizontal="center" vertical="center" shrinkToFit="1"/>
    </xf>
    <xf numFmtId="0" fontId="60"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176" fontId="34" fillId="26" borderId="83" xfId="0" applyNumberFormat="1" applyFont="1" applyFill="1" applyBorder="1" applyAlignment="1" applyProtection="1">
      <alignment horizontal="right" vertical="center"/>
      <protection locked="0"/>
    </xf>
    <xf numFmtId="2" fontId="60" fillId="0" borderId="17" xfId="0" applyNumberFormat="1" applyFont="1" applyBorder="1" applyAlignment="1" applyProtection="1">
      <alignment vertical="center" shrinkToFit="1"/>
    </xf>
    <xf numFmtId="2" fontId="40" fillId="0" borderId="83" xfId="0" applyNumberFormat="1" applyFont="1" applyBorder="1" applyAlignment="1" applyProtection="1">
      <alignment horizontal="center" vertical="center" shrinkToFit="1"/>
    </xf>
    <xf numFmtId="2" fontId="60"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6" fillId="0" borderId="93" xfId="0" applyFont="1" applyFill="1" applyBorder="1" applyAlignment="1" applyProtection="1">
      <alignment vertical="center"/>
    </xf>
    <xf numFmtId="176" fontId="38" fillId="27" borderId="0" xfId="0" applyNumberFormat="1" applyFont="1" applyFill="1" applyBorder="1" applyAlignment="1" applyProtection="1">
      <alignment vertical="center"/>
    </xf>
    <xf numFmtId="38" fontId="36" fillId="26" borderId="28" xfId="95" applyFont="1" applyFill="1" applyBorder="1" applyAlignment="1" applyProtection="1">
      <alignment vertical="center"/>
      <protection locked="0"/>
    </xf>
    <xf numFmtId="0" fontId="38" fillId="26" borderId="24" xfId="0" applyFont="1" applyFill="1" applyBorder="1" applyAlignment="1" applyProtection="1">
      <alignment horizontal="left" vertical="center" wrapText="1" shrinkToFit="1"/>
      <protection locked="0"/>
    </xf>
    <xf numFmtId="0" fontId="36" fillId="0" borderId="25" xfId="0" applyFont="1" applyFill="1" applyBorder="1" applyAlignment="1" applyProtection="1">
      <alignment horizontal="right" vertical="center"/>
    </xf>
    <xf numFmtId="0" fontId="36" fillId="0" borderId="51" xfId="0" applyFont="1" applyFill="1" applyBorder="1" applyAlignment="1" applyProtection="1">
      <alignment horizontal="center" vertical="center"/>
    </xf>
    <xf numFmtId="0" fontId="60" fillId="0" borderId="0" xfId="0" applyFont="1" applyBorder="1" applyAlignment="1" applyProtection="1">
      <alignment vertical="center" shrinkToFit="1"/>
    </xf>
    <xf numFmtId="0" fontId="40" fillId="0" borderId="24" xfId="0" applyFont="1" applyFill="1" applyBorder="1" applyAlignment="1" applyProtection="1">
      <alignment horizontal="center" vertical="center" wrapText="1"/>
    </xf>
    <xf numFmtId="176" fontId="34" fillId="0" borderId="10" xfId="0" applyNumberFormat="1" applyFont="1" applyFill="1" applyBorder="1" applyAlignment="1" applyProtection="1">
      <alignment horizontal="right" vertical="center"/>
    </xf>
    <xf numFmtId="0" fontId="36" fillId="25" borderId="25" xfId="0" applyFont="1" applyFill="1" applyBorder="1" applyAlignment="1" applyProtection="1">
      <alignment horizontal="center" vertical="center" shrinkToFit="1"/>
      <protection locked="0"/>
    </xf>
    <xf numFmtId="0" fontId="36" fillId="0" borderId="93" xfId="0" applyFont="1" applyFill="1" applyBorder="1" applyProtection="1">
      <alignment vertical="center"/>
    </xf>
    <xf numFmtId="0" fontId="40" fillId="28" borderId="33" xfId="0" applyFont="1" applyFill="1" applyBorder="1" applyAlignment="1" applyProtection="1">
      <alignment horizontal="center" vertical="center"/>
    </xf>
    <xf numFmtId="0" fontId="38" fillId="0" borderId="81" xfId="0" applyFont="1" applyBorder="1" applyAlignment="1" applyProtection="1">
      <alignment horizontal="center" vertical="center"/>
    </xf>
    <xf numFmtId="0" fontId="40" fillId="0" borderId="68" xfId="0" applyFont="1" applyBorder="1" applyAlignment="1" applyProtection="1">
      <alignment horizontal="center" vertical="center"/>
    </xf>
    <xf numFmtId="0" fontId="40" fillId="0" borderId="66" xfId="0" applyFont="1" applyBorder="1" applyAlignment="1" applyProtection="1">
      <alignment horizontal="center" vertical="center"/>
    </xf>
    <xf numFmtId="0" fontId="40" fillId="27" borderId="143" xfId="0" applyFont="1" applyFill="1" applyBorder="1" applyProtection="1">
      <alignment vertical="center"/>
    </xf>
    <xf numFmtId="0" fontId="40" fillId="27" borderId="102" xfId="0" applyFont="1" applyFill="1" applyBorder="1" applyProtection="1">
      <alignment vertical="center"/>
    </xf>
    <xf numFmtId="0" fontId="40" fillId="27" borderId="105" xfId="0" applyFont="1" applyFill="1" applyBorder="1" applyProtection="1">
      <alignment vertical="center"/>
    </xf>
    <xf numFmtId="0" fontId="74" fillId="27" borderId="144" xfId="0" applyFont="1" applyFill="1" applyBorder="1" applyProtection="1">
      <alignment vertical="center"/>
    </xf>
    <xf numFmtId="0" fontId="36" fillId="26" borderId="25" xfId="0" applyFont="1" applyFill="1" applyBorder="1" applyAlignment="1" applyProtection="1">
      <alignment horizontal="center" vertical="center" shrinkToFit="1"/>
      <protection locked="0"/>
    </xf>
    <xf numFmtId="0" fontId="60" fillId="0" borderId="28" xfId="0" applyFont="1" applyBorder="1" applyAlignment="1" applyProtection="1">
      <alignment vertical="center" shrinkToFit="1"/>
    </xf>
    <xf numFmtId="0" fontId="60" fillId="0" borderId="91" xfId="0" applyFont="1" applyBorder="1" applyAlignment="1" applyProtection="1">
      <alignment vertical="center" shrinkToFit="1"/>
    </xf>
    <xf numFmtId="0" fontId="60" fillId="0" borderId="32" xfId="0" applyFont="1" applyBorder="1" applyAlignment="1" applyProtection="1">
      <alignment vertical="center" shrinkToFit="1"/>
    </xf>
    <xf numFmtId="176" fontId="34" fillId="0" borderId="25" xfId="0" applyNumberFormat="1" applyFont="1" applyFill="1" applyBorder="1" applyAlignment="1" applyProtection="1">
      <alignment horizontal="right" vertical="center"/>
    </xf>
    <xf numFmtId="38" fontId="36" fillId="26" borderId="48" xfId="95" applyFont="1" applyFill="1" applyBorder="1" applyAlignment="1" applyProtection="1">
      <alignment horizontal="right" vertical="center"/>
      <protection locked="0"/>
    </xf>
    <xf numFmtId="0" fontId="34" fillId="0" borderId="105" xfId="0" applyFont="1" applyBorder="1" applyProtection="1">
      <alignment vertical="center"/>
    </xf>
    <xf numFmtId="179" fontId="36" fillId="0" borderId="0" xfId="0" applyNumberFormat="1" applyFont="1" applyProtection="1">
      <alignment vertical="center"/>
    </xf>
    <xf numFmtId="0" fontId="0" fillId="0" borderId="0" xfId="0" applyFont="1" applyBorder="1" applyAlignment="1" applyProtection="1">
      <alignment horizontal="center" vertical="center"/>
    </xf>
    <xf numFmtId="0" fontId="36"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6" fillId="26" borderId="26" xfId="95" applyFont="1" applyFill="1" applyBorder="1" applyAlignment="1" applyProtection="1">
      <alignment horizontal="right" vertical="center"/>
      <protection locked="0"/>
    </xf>
    <xf numFmtId="0" fontId="39" fillId="33" borderId="145" xfId="0" applyFont="1" applyFill="1" applyBorder="1" applyAlignment="1" applyProtection="1">
      <alignment horizontal="center" vertical="center"/>
    </xf>
    <xf numFmtId="0" fontId="39" fillId="33" borderId="146" xfId="0" applyFont="1" applyFill="1" applyBorder="1" applyAlignment="1" applyProtection="1">
      <alignment horizontal="center" vertical="center"/>
    </xf>
    <xf numFmtId="0" fontId="39"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6" fillId="0" borderId="81" xfId="0" applyFont="1" applyFill="1" applyBorder="1" applyAlignment="1" applyProtection="1">
      <alignment vertical="center"/>
    </xf>
    <xf numFmtId="0" fontId="36" fillId="31" borderId="25" xfId="0" applyFont="1" applyFill="1" applyBorder="1" applyAlignment="1" applyProtection="1">
      <alignment horizontal="center" vertical="center" shrinkToFit="1"/>
      <protection locked="0"/>
    </xf>
    <xf numFmtId="0" fontId="52" fillId="25" borderId="51" xfId="0" applyFont="1" applyFill="1" applyBorder="1" applyAlignment="1" applyProtection="1">
      <alignment vertical="center"/>
      <protection locked="0"/>
    </xf>
    <xf numFmtId="0" fontId="38" fillId="0" borderId="93" xfId="0" applyFont="1" applyFill="1" applyBorder="1" applyAlignment="1" applyProtection="1">
      <alignment vertical="center"/>
    </xf>
    <xf numFmtId="0" fontId="38"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0" fillId="0" borderId="0" xfId="0" applyFont="1" applyBorder="1" applyAlignment="1" applyProtection="1">
      <alignment horizontal="center" vertical="center" textRotation="255" shrinkToFit="1"/>
    </xf>
    <xf numFmtId="0" fontId="60" fillId="0" borderId="0" xfId="0" applyFont="1" applyBorder="1" applyAlignment="1" applyProtection="1">
      <alignment vertical="center" textRotation="255" shrinkToFit="1"/>
    </xf>
    <xf numFmtId="0" fontId="40" fillId="0" borderId="51" xfId="0" applyFont="1" applyFill="1" applyBorder="1" applyAlignment="1" applyProtection="1">
      <alignment vertical="center"/>
    </xf>
    <xf numFmtId="0" fontId="34" fillId="0" borderId="0" xfId="0" applyFont="1" applyBorder="1" applyProtection="1">
      <alignment vertical="center"/>
    </xf>
    <xf numFmtId="0" fontId="38" fillId="27" borderId="94" xfId="0" applyFont="1" applyFill="1" applyBorder="1" applyAlignment="1" applyProtection="1">
      <alignment vertical="center" wrapText="1"/>
    </xf>
    <xf numFmtId="0" fontId="50" fillId="31" borderId="148" xfId="0" applyFont="1" applyFill="1" applyBorder="1" applyAlignment="1" applyProtection="1">
      <alignment horizontal="center" vertical="center" wrapText="1"/>
    </xf>
    <xf numFmtId="176" fontId="34" fillId="0" borderId="131" xfId="0" applyNumberFormat="1" applyFont="1" applyFill="1" applyBorder="1" applyAlignment="1" applyProtection="1">
      <alignment horizontal="right" vertical="center"/>
    </xf>
    <xf numFmtId="0" fontId="36" fillId="0" borderId="51" xfId="0" applyFont="1" applyFill="1" applyBorder="1" applyAlignment="1" applyProtection="1">
      <alignment vertical="center"/>
    </xf>
    <xf numFmtId="176" fontId="63" fillId="32" borderId="46" xfId="0" applyNumberFormat="1" applyFont="1" applyFill="1" applyBorder="1" applyAlignment="1" applyProtection="1">
      <alignment horizontal="center" vertical="center"/>
      <protection locked="0"/>
    </xf>
    <xf numFmtId="38" fontId="36" fillId="26" borderId="33" xfId="95" applyFont="1" applyFill="1" applyBorder="1" applyAlignment="1" applyProtection="1">
      <alignment horizontal="right" vertical="center"/>
      <protection locked="0"/>
    </xf>
    <xf numFmtId="0" fontId="36" fillId="26" borderId="130" xfId="0" applyFont="1" applyFill="1" applyBorder="1" applyAlignment="1" applyProtection="1">
      <alignment horizontal="left" vertical="center" shrinkToFit="1"/>
      <protection locked="0"/>
    </xf>
    <xf numFmtId="49" fontId="40" fillId="28" borderId="135" xfId="0" applyNumberFormat="1" applyFont="1" applyFill="1" applyBorder="1" applyAlignment="1" applyProtection="1">
      <alignment horizontal="center" vertical="center" wrapText="1"/>
    </xf>
    <xf numFmtId="0" fontId="45" fillId="0" borderId="0" xfId="0" applyFont="1" applyFill="1" applyAlignment="1" applyProtection="1">
      <alignment vertical="center" wrapText="1"/>
    </xf>
    <xf numFmtId="0" fontId="48"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1" fillId="0" borderId="110" xfId="0" applyFont="1" applyFill="1" applyBorder="1" applyAlignment="1" applyProtection="1">
      <alignment horizontal="left" vertical="center"/>
    </xf>
    <xf numFmtId="0" fontId="41" fillId="0" borderId="139" xfId="0" applyFont="1" applyFill="1" applyBorder="1" applyAlignment="1" applyProtection="1">
      <alignment horizontal="left" vertical="center"/>
    </xf>
    <xf numFmtId="0" fontId="41" fillId="0" borderId="149" xfId="0" applyFont="1" applyFill="1" applyBorder="1" applyAlignment="1" applyProtection="1">
      <alignment horizontal="left" vertical="center"/>
    </xf>
    <xf numFmtId="0" fontId="41" fillId="0" borderId="139" xfId="0" applyFont="1" applyFill="1" applyBorder="1" applyAlignment="1" applyProtection="1">
      <alignment horizontal="left" vertical="center" wrapText="1"/>
    </xf>
    <xf numFmtId="0" fontId="41" fillId="0" borderId="149" xfId="0" applyFont="1" applyFill="1" applyBorder="1" applyAlignment="1" applyProtection="1">
      <alignment horizontal="left" vertical="center" wrapText="1"/>
    </xf>
    <xf numFmtId="0" fontId="41" fillId="0" borderId="110" xfId="0" applyFont="1" applyFill="1" applyBorder="1" applyAlignment="1" applyProtection="1">
      <alignment vertical="center" wrapText="1"/>
    </xf>
    <xf numFmtId="0" fontId="41" fillId="0" borderId="139" xfId="0" applyFont="1" applyFill="1" applyBorder="1" applyAlignment="1" applyProtection="1">
      <alignment vertical="center" wrapText="1"/>
    </xf>
    <xf numFmtId="0" fontId="41" fillId="0" borderId="149" xfId="0" applyFont="1" applyFill="1" applyBorder="1" applyAlignment="1" applyProtection="1">
      <alignment vertical="center"/>
    </xf>
    <xf numFmtId="0" fontId="41" fillId="0" borderId="31" xfId="0" applyFont="1" applyFill="1" applyBorder="1" applyAlignment="1" applyProtection="1">
      <alignment horizontal="left" vertical="center" wrapText="1"/>
    </xf>
    <xf numFmtId="0" fontId="29" fillId="0" borderId="0" xfId="0" applyFont="1" applyProtection="1">
      <alignment vertical="center"/>
    </xf>
    <xf numFmtId="0" fontId="36" fillId="0" borderId="110" xfId="0" applyFont="1" applyFill="1" applyBorder="1" applyAlignment="1" applyProtection="1">
      <alignment horizontal="left" vertical="center"/>
    </xf>
    <xf numFmtId="0" fontId="36" fillId="0" borderId="32" xfId="0" applyFont="1" applyFill="1" applyBorder="1" applyAlignment="1" applyProtection="1">
      <alignment horizontal="left" vertical="center" wrapText="1"/>
    </xf>
    <xf numFmtId="0" fontId="36" fillId="0" borderId="31" xfId="0" applyFont="1" applyBorder="1" applyProtection="1">
      <alignment vertical="center"/>
    </xf>
    <xf numFmtId="0" fontId="36" fillId="0" borderId="91" xfId="0" applyFont="1" applyFill="1" applyBorder="1" applyAlignment="1" applyProtection="1">
      <alignment horizontal="left" vertical="center"/>
    </xf>
    <xf numFmtId="0" fontId="36" fillId="0" borderId="32" xfId="0" applyFont="1" applyFill="1" applyBorder="1" applyAlignment="1" applyProtection="1">
      <alignment horizontal="left" vertical="center"/>
    </xf>
    <xf numFmtId="0" fontId="36" fillId="0" borderId="150" xfId="0" applyFont="1" applyBorder="1" applyAlignment="1" applyProtection="1">
      <alignment horizontal="left" vertical="center" wrapText="1"/>
    </xf>
    <xf numFmtId="0" fontId="36" fillId="0" borderId="0" xfId="0" applyFont="1" applyAlignment="1" applyProtection="1">
      <alignment horizontal="left" vertical="center" wrapText="1"/>
    </xf>
    <xf numFmtId="0" fontId="36" fillId="0" borderId="105" xfId="0" applyFont="1" applyBorder="1" applyAlignment="1" applyProtection="1">
      <alignment horizontal="left" vertical="center" wrapText="1"/>
    </xf>
    <xf numFmtId="0" fontId="38" fillId="0" borderId="151" xfId="0" applyFont="1" applyFill="1" applyBorder="1" applyAlignment="1" applyProtection="1">
      <alignment vertical="center" wrapText="1"/>
    </xf>
    <xf numFmtId="0" fontId="41" fillId="0" borderId="152" xfId="0" applyFont="1" applyBorder="1" applyProtection="1">
      <alignment vertical="center"/>
    </xf>
    <xf numFmtId="0" fontId="41" fillId="0" borderId="31" xfId="0" applyFont="1" applyBorder="1" applyProtection="1">
      <alignment vertical="center"/>
    </xf>
    <xf numFmtId="0" fontId="34" fillId="0" borderId="130" xfId="0" applyFont="1" applyFill="1" applyBorder="1" applyProtection="1">
      <alignment vertical="center"/>
    </xf>
    <xf numFmtId="0" fontId="36" fillId="0" borderId="53" xfId="0" applyFont="1" applyBorder="1" applyProtection="1">
      <alignment vertical="center"/>
    </xf>
    <xf numFmtId="0" fontId="40" fillId="0" borderId="105" xfId="0" applyFont="1" applyBorder="1" applyProtection="1">
      <alignment vertical="center"/>
    </xf>
    <xf numFmtId="0" fontId="38" fillId="25" borderId="135" xfId="0" applyFont="1" applyFill="1" applyBorder="1" applyAlignment="1" applyProtection="1">
      <alignment horizontal="left" vertical="center"/>
      <protection locked="0"/>
    </xf>
    <xf numFmtId="0" fontId="36" fillId="0" borderId="91" xfId="0" applyFont="1" applyBorder="1" applyProtection="1">
      <alignment vertical="center"/>
    </xf>
    <xf numFmtId="0" fontId="36" fillId="0" borderId="83" xfId="0" applyFont="1" applyBorder="1" applyAlignment="1" applyProtection="1">
      <alignment horizontal="center" vertical="center"/>
    </xf>
    <xf numFmtId="0" fontId="38" fillId="0" borderId="91" xfId="0" applyFont="1" applyBorder="1" applyProtection="1">
      <alignment vertical="center"/>
    </xf>
    <xf numFmtId="0" fontId="38" fillId="0" borderId="139" xfId="0" applyFont="1" applyBorder="1" applyProtection="1">
      <alignment vertical="center"/>
    </xf>
    <xf numFmtId="0" fontId="38" fillId="0" borderId="149" xfId="0" applyFont="1" applyBorder="1" applyProtection="1">
      <alignment vertical="center"/>
    </xf>
    <xf numFmtId="0" fontId="40" fillId="0" borderId="91" xfId="0" applyFont="1" applyFill="1" applyBorder="1" applyAlignment="1" applyProtection="1">
      <alignment vertical="center" wrapText="1"/>
    </xf>
    <xf numFmtId="0" fontId="40" fillId="0" borderId="150" xfId="0" applyFont="1" applyFill="1" applyBorder="1" applyAlignment="1" applyProtection="1">
      <alignment vertical="center" wrapText="1"/>
    </xf>
    <xf numFmtId="0" fontId="40" fillId="0" borderId="105" xfId="0" applyFont="1" applyFill="1" applyBorder="1" applyAlignment="1" applyProtection="1">
      <alignment vertical="center" wrapText="1"/>
    </xf>
    <xf numFmtId="0" fontId="36" fillId="25" borderId="130" xfId="0" applyFont="1" applyFill="1" applyBorder="1" applyAlignment="1" applyProtection="1">
      <alignment horizontal="left" vertical="center" wrapText="1" shrinkToFit="1"/>
      <protection locked="0"/>
    </xf>
    <xf numFmtId="0" fontId="61" fillId="0" borderId="105" xfId="0" applyFont="1" applyBorder="1" applyAlignment="1" applyProtection="1">
      <alignment vertical="center" wrapText="1"/>
    </xf>
    <xf numFmtId="0" fontId="38" fillId="25" borderId="135" xfId="0" applyFont="1" applyFill="1" applyBorder="1" applyAlignment="1" applyProtection="1">
      <alignment horizontal="left" vertical="center" wrapText="1" shrinkToFit="1"/>
      <protection locked="0"/>
    </xf>
    <xf numFmtId="0" fontId="38" fillId="0" borderId="32" xfId="0" applyFont="1" applyBorder="1" applyProtection="1">
      <alignment vertical="center"/>
    </xf>
    <xf numFmtId="0" fontId="36" fillId="0" borderId="0" xfId="0" applyFont="1" applyAlignment="1" applyProtection="1">
      <alignment horizontal="center" vertical="center"/>
    </xf>
    <xf numFmtId="0" fontId="40" fillId="0" borderId="91" xfId="0" applyFont="1" applyFill="1" applyBorder="1" applyAlignment="1" applyProtection="1">
      <alignment horizontal="left" vertical="center" wrapText="1"/>
    </xf>
    <xf numFmtId="0" fontId="38" fillId="0" borderId="153" xfId="0" applyFont="1" applyFill="1" applyBorder="1" applyAlignment="1" applyProtection="1">
      <alignment vertical="center" wrapText="1"/>
    </xf>
    <xf numFmtId="0" fontId="38" fillId="0" borderId="119" xfId="0" applyFont="1" applyFill="1" applyBorder="1" applyAlignment="1" applyProtection="1">
      <alignment horizontal="left" vertical="center" wrapText="1"/>
    </xf>
    <xf numFmtId="0" fontId="38" fillId="0" borderId="154" xfId="0" applyFont="1" applyFill="1" applyBorder="1" applyAlignment="1" applyProtection="1">
      <alignment horizontal="left" vertical="center" wrapText="1"/>
    </xf>
    <xf numFmtId="0" fontId="40"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8" fillId="27" borderId="102" xfId="0" applyFont="1" applyFill="1" applyBorder="1" applyAlignment="1" applyProtection="1">
      <alignment vertical="center"/>
    </xf>
    <xf numFmtId="0" fontId="40" fillId="27" borderId="151" xfId="0" applyFont="1" applyFill="1" applyBorder="1" applyProtection="1">
      <alignment vertical="center"/>
    </xf>
    <xf numFmtId="180" fontId="40" fillId="0" borderId="0" xfId="0" applyNumberFormat="1" applyFont="1" applyProtection="1">
      <alignment vertical="center"/>
    </xf>
    <xf numFmtId="0" fontId="36" fillId="0" borderId="150" xfId="0" applyFont="1" applyFill="1" applyBorder="1" applyAlignment="1" applyProtection="1">
      <alignment horizontal="center" vertical="center"/>
    </xf>
    <xf numFmtId="0" fontId="36" fillId="0" borderId="105" xfId="0" applyFont="1" applyFill="1" applyBorder="1" applyAlignment="1" applyProtection="1">
      <alignment horizontal="center" vertical="center"/>
    </xf>
    <xf numFmtId="0" fontId="40" fillId="27" borderId="151" xfId="0" applyFont="1" applyFill="1" applyBorder="1" applyAlignment="1" applyProtection="1">
      <alignment vertical="center"/>
    </xf>
    <xf numFmtId="0" fontId="38"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6" fillId="0" borderId="105" xfId="0" applyFont="1" applyBorder="1" applyProtection="1">
      <alignment vertical="center"/>
    </xf>
    <xf numFmtId="0" fontId="38" fillId="0" borderId="105" xfId="0" applyFont="1" applyBorder="1" applyProtection="1">
      <alignment vertical="center"/>
    </xf>
    <xf numFmtId="0" fontId="40" fillId="0" borderId="105" xfId="0" applyFont="1" applyFill="1" applyBorder="1" applyAlignment="1" applyProtection="1">
      <alignment horizontal="left" vertical="center"/>
    </xf>
    <xf numFmtId="0" fontId="38" fillId="26" borderId="135" xfId="0" applyFont="1" applyFill="1" applyBorder="1" applyAlignment="1" applyProtection="1">
      <alignment horizontal="left" vertical="center" wrapText="1" shrinkToFit="1"/>
      <protection locked="0"/>
    </xf>
    <xf numFmtId="0" fontId="40" fillId="0" borderId="153" xfId="0" applyFont="1" applyFill="1" applyBorder="1" applyAlignment="1" applyProtection="1">
      <alignment horizontal="left" vertical="center"/>
    </xf>
    <xf numFmtId="0" fontId="40" fillId="0" borderId="119" xfId="0" applyFont="1" applyFill="1" applyBorder="1" applyAlignment="1" applyProtection="1">
      <alignment horizontal="left" vertical="center" wrapText="1"/>
    </xf>
    <xf numFmtId="0" fontId="38" fillId="27" borderId="154" xfId="0" applyFont="1" applyFill="1" applyBorder="1" applyAlignment="1" applyProtection="1">
      <alignment vertical="center" wrapText="1"/>
    </xf>
    <xf numFmtId="0" fontId="36" fillId="0" borderId="150" xfId="0" applyFont="1" applyFill="1" applyBorder="1" applyAlignment="1" applyProtection="1">
      <alignment vertical="center"/>
    </xf>
    <xf numFmtId="0" fontId="36" fillId="0" borderId="130" xfId="0" applyFont="1" applyFill="1" applyBorder="1" applyAlignment="1" applyProtection="1">
      <alignment vertical="center"/>
    </xf>
    <xf numFmtId="0" fontId="38" fillId="31" borderId="57" xfId="0" applyFont="1" applyFill="1" applyBorder="1" applyAlignment="1" applyProtection="1">
      <alignment horizontal="left" vertical="center" wrapText="1" shrinkToFit="1"/>
      <protection locked="0"/>
    </xf>
    <xf numFmtId="0" fontId="38" fillId="27" borderId="153" xfId="0" applyFont="1" applyFill="1" applyBorder="1" applyAlignment="1" applyProtection="1">
      <alignment horizontal="left" vertical="center" wrapText="1"/>
    </xf>
    <xf numFmtId="0" fontId="38" fillId="27" borderId="119" xfId="0" applyFont="1" applyFill="1" applyBorder="1" applyAlignment="1" applyProtection="1">
      <alignment vertical="center" wrapText="1"/>
    </xf>
    <xf numFmtId="0" fontId="38" fillId="27" borderId="103" xfId="0" applyFont="1" applyFill="1" applyBorder="1" applyAlignment="1" applyProtection="1">
      <alignment vertical="center" wrapText="1"/>
    </xf>
    <xf numFmtId="0" fontId="38" fillId="27" borderId="155" xfId="0" applyFont="1" applyFill="1" applyBorder="1" applyAlignment="1" applyProtection="1">
      <alignment vertical="center" wrapText="1"/>
    </xf>
    <xf numFmtId="0" fontId="38" fillId="27" borderId="102" xfId="0" applyFont="1" applyFill="1" applyBorder="1" applyAlignment="1" applyProtection="1">
      <alignment vertical="center" wrapText="1"/>
    </xf>
    <xf numFmtId="0" fontId="38" fillId="27" borderId="144" xfId="0" applyFont="1" applyFill="1" applyBorder="1" applyAlignment="1" applyProtection="1">
      <alignment horizontal="left" vertical="center" wrapText="1"/>
    </xf>
    <xf numFmtId="0" fontId="38" fillId="27" borderId="144" xfId="0" applyFont="1" applyFill="1" applyBorder="1" applyAlignment="1" applyProtection="1">
      <alignment vertical="center" wrapText="1"/>
    </xf>
    <xf numFmtId="0" fontId="38" fillId="27" borderId="105" xfId="0" applyFont="1" applyFill="1" applyBorder="1" applyAlignment="1" applyProtection="1">
      <alignment vertical="center" wrapText="1"/>
    </xf>
    <xf numFmtId="0" fontId="38" fillId="27" borderId="155" xfId="0" applyFont="1" applyFill="1" applyBorder="1" applyAlignment="1" applyProtection="1">
      <alignment horizontal="left" vertical="center" wrapText="1"/>
    </xf>
    <xf numFmtId="0" fontId="38" fillId="27" borderId="151" xfId="0" applyFont="1" applyFill="1" applyBorder="1" applyAlignment="1" applyProtection="1">
      <alignment vertical="center" wrapText="1"/>
    </xf>
    <xf numFmtId="49" fontId="40"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0" fillId="0" borderId="153" xfId="0" applyFont="1" applyFill="1" applyBorder="1" applyAlignment="1" applyProtection="1">
      <alignment horizontal="center" vertical="center"/>
    </xf>
    <xf numFmtId="0" fontId="40" fillId="0" borderId="119" xfId="0" applyFont="1" applyFill="1" applyBorder="1" applyAlignment="1" applyProtection="1">
      <alignment horizontal="center" vertical="center"/>
    </xf>
    <xf numFmtId="0" fontId="40" fillId="0" borderId="119" xfId="0" applyFont="1" applyFill="1" applyBorder="1" applyAlignment="1" applyProtection="1">
      <alignment horizontal="center" vertical="center" wrapText="1"/>
    </xf>
    <xf numFmtId="0" fontId="40" fillId="0" borderId="154" xfId="0" applyFont="1" applyFill="1" applyBorder="1" applyAlignment="1" applyProtection="1">
      <alignment horizontal="center" vertical="center"/>
    </xf>
    <xf numFmtId="0" fontId="45" fillId="0" borderId="150" xfId="0" applyFont="1" applyFill="1" applyBorder="1" applyAlignment="1" applyProtection="1">
      <alignment vertical="center" wrapText="1"/>
    </xf>
    <xf numFmtId="0" fontId="45" fillId="0" borderId="105" xfId="0" applyFont="1" applyFill="1" applyBorder="1" applyAlignment="1" applyProtection="1">
      <alignment vertical="center" wrapText="1"/>
    </xf>
    <xf numFmtId="0" fontId="45" fillId="0" borderId="105" xfId="0" applyFont="1" applyFill="1" applyBorder="1" applyAlignment="1" applyProtection="1">
      <alignment vertical="center" shrinkToFit="1"/>
    </xf>
    <xf numFmtId="0" fontId="48"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1"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1" xfId="0" applyFont="1" applyFill="1" applyBorder="1" applyAlignment="1" applyProtection="1">
      <alignment horizontal="left" vertical="center"/>
    </xf>
    <xf numFmtId="0" fontId="38"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50" xfId="0" applyFont="1" applyFill="1" applyBorder="1" applyAlignment="1" applyProtection="1">
      <alignment horizontal="left" vertical="center" wrapText="1"/>
    </xf>
    <xf numFmtId="0" fontId="41"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1"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0" fillId="27" borderId="0" xfId="0" applyFont="1" applyFill="1" applyBorder="1" applyAlignment="1" applyProtection="1">
      <alignment horizontal="center" vertical="center" wrapText="1"/>
    </xf>
    <xf numFmtId="0" fontId="38"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1"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47"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50" xfId="0" applyFont="1" applyFill="1" applyBorder="1" applyAlignment="1">
      <alignment vertical="center"/>
    </xf>
    <xf numFmtId="0" fontId="25" fillId="0" borderId="0" xfId="0" applyFont="1" applyFill="1" applyBorder="1" applyAlignment="1">
      <alignment horizontal="left" vertical="center"/>
    </xf>
    <xf numFmtId="0" fontId="25" fillId="0" borderId="51"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47"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47"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47" xfId="0" applyFont="1" applyFill="1" applyBorder="1" applyAlignment="1">
      <alignment horizontal="center" vertical="center"/>
    </xf>
    <xf numFmtId="0" fontId="36" fillId="0" borderId="10" xfId="0" applyFont="1" applyFill="1" applyBorder="1" applyAlignment="1">
      <alignment vertical="center"/>
    </xf>
    <xf numFmtId="0" fontId="36" fillId="0" borderId="48"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6" fillId="0" borderId="25" xfId="0" applyFont="1" applyFill="1" applyBorder="1" applyAlignment="1">
      <alignment vertical="center"/>
    </xf>
    <xf numFmtId="0" fontId="36" fillId="0" borderId="26" xfId="0" applyFont="1" applyFill="1" applyBorder="1" applyAlignment="1">
      <alignment vertical="center"/>
    </xf>
    <xf numFmtId="0" fontId="36" fillId="0" borderId="25" xfId="0" applyFont="1" applyFill="1" applyBorder="1" applyAlignment="1" applyProtection="1">
      <alignment vertical="center"/>
      <protection locked="0"/>
    </xf>
    <xf numFmtId="0" fontId="36"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6" fillId="0" borderId="31" xfId="0" applyFont="1" applyFill="1" applyBorder="1" applyAlignment="1">
      <alignment vertical="center"/>
    </xf>
    <xf numFmtId="0" fontId="36"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47"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5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1"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47"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47"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47"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0"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6" fillId="0" borderId="48"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6"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1"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9" fillId="33" borderId="82" xfId="0" applyFont="1" applyFill="1" applyBorder="1" applyAlignment="1" applyProtection="1">
      <alignment horizontal="center" vertical="center"/>
    </xf>
    <xf numFmtId="0" fontId="39" fillId="34" borderId="50" xfId="0" applyFont="1" applyFill="1" applyBorder="1" applyProtection="1">
      <alignment vertical="center"/>
    </xf>
    <xf numFmtId="0" fontId="39" fillId="34" borderId="51" xfId="0" applyFont="1" applyFill="1" applyBorder="1" applyProtection="1">
      <alignment vertical="center"/>
    </xf>
    <xf numFmtId="0" fontId="39"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47"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50" xfId="0" applyFont="1" applyFill="1" applyBorder="1" applyAlignment="1">
      <alignment vertical="center"/>
    </xf>
    <xf numFmtId="0" fontId="33" fillId="0" borderId="0" xfId="0" applyFont="1" applyFill="1" applyBorder="1" applyAlignment="1">
      <alignment horizontal="left" vertical="center"/>
    </xf>
    <xf numFmtId="0" fontId="33" fillId="0" borderId="51"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47"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1"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47"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47"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1" fillId="0" borderId="41" xfId="0" applyFont="1" applyBorder="1" applyAlignment="1">
      <alignment horizontal="center" vertical="center" wrapText="1"/>
    </xf>
    <xf numFmtId="0" fontId="41" fillId="0" borderId="60" xfId="0" applyFont="1" applyBorder="1" applyAlignment="1">
      <alignment horizontal="center" vertical="center" wrapText="1"/>
    </xf>
    <xf numFmtId="0" fontId="41" fillId="0" borderId="47"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1" fillId="0" borderId="17"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1" fillId="0" borderId="34" xfId="0" applyFont="1" applyBorder="1" applyAlignment="1">
      <alignment horizontal="center" vertical="center"/>
    </xf>
    <xf numFmtId="0" fontId="41"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1" fillId="0" borderId="44" xfId="0" applyFont="1" applyBorder="1" applyAlignment="1">
      <alignment horizontal="center" vertical="center"/>
    </xf>
    <xf numFmtId="0" fontId="41"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1" fillId="0" borderId="52" xfId="0" applyFont="1" applyBorder="1" applyAlignment="1">
      <alignment horizontal="center" vertical="center"/>
    </xf>
    <xf numFmtId="0" fontId="41" fillId="0" borderId="55"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1" fillId="0" borderId="111"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1"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xf numFmtId="0" fontId="81"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0" fontId="0" fillId="35" borderId="161" xfId="0" applyFont="1" applyFill="1" applyBorder="1" applyAlignment="1" applyProtection="1">
      <alignment horizontal="center" vertical="center"/>
    </xf>
    <xf numFmtId="0" fontId="0" fillId="35" borderId="162" xfId="0" applyFont="1" applyFill="1" applyBorder="1" applyAlignment="1" applyProtection="1">
      <alignment horizontal="center" vertical="center"/>
    </xf>
    <xf numFmtId="0" fontId="34" fillId="35" borderId="61" xfId="0" applyFont="1" applyFill="1" applyBorder="1" applyAlignment="1" applyProtection="1">
      <alignment horizontal="center" vertical="center"/>
    </xf>
    <xf numFmtId="0" fontId="34" fillId="35" borderId="64" xfId="0" applyFont="1" applyFill="1" applyBorder="1" applyAlignment="1" applyProtection="1">
      <alignment horizontal="center" vertical="center"/>
    </xf>
    <xf numFmtId="0" fontId="34" fillId="35" borderId="39" xfId="0" applyFont="1" applyFill="1" applyBorder="1" applyAlignment="1" applyProtection="1">
      <alignment horizontal="center" vertical="center"/>
    </xf>
    <xf numFmtId="0" fontId="34" fillId="35" borderId="37" xfId="0" applyFont="1" applyFill="1" applyBorder="1" applyAlignment="1" applyProtection="1">
      <alignment horizontal="center" vertical="center"/>
    </xf>
    <xf numFmtId="0" fontId="34" fillId="35" borderId="22" xfId="0" applyFont="1" applyFill="1" applyBorder="1" applyAlignment="1" applyProtection="1">
      <alignment horizontal="center" vertical="center"/>
    </xf>
    <xf numFmtId="0" fontId="0" fillId="35" borderId="15" xfId="0" applyFill="1" applyBorder="1" applyAlignment="1" applyProtection="1">
      <alignment horizontal="center" vertical="center" wrapText="1"/>
    </xf>
    <xf numFmtId="0" fontId="34" fillId="35" borderId="61" xfId="0" applyFont="1" applyFill="1" applyBorder="1" applyAlignment="1" applyProtection="1">
      <alignment horizontal="center" vertical="center" wrapText="1"/>
    </xf>
    <xf numFmtId="0" fontId="34" fillId="35" borderId="64" xfId="0" applyFont="1" applyFill="1" applyBorder="1" applyAlignment="1" applyProtection="1">
      <alignment horizontal="center" vertical="center" wrapText="1"/>
    </xf>
    <xf numFmtId="0" fontId="34" fillId="35" borderId="63" xfId="0" applyFont="1" applyFill="1" applyBorder="1" applyAlignment="1" applyProtection="1">
      <alignment horizontal="center" vertical="center" wrapText="1"/>
    </xf>
    <xf numFmtId="0" fontId="0" fillId="35" borderId="44" xfId="0" applyFont="1" applyFill="1" applyBorder="1" applyAlignment="1" applyProtection="1">
      <alignment horizontal="center" vertical="center"/>
    </xf>
    <xf numFmtId="0" fontId="0" fillId="35" borderId="58" xfId="0" applyFont="1" applyFill="1" applyBorder="1" applyAlignment="1" applyProtection="1">
      <alignment horizontal="center" vertical="center"/>
    </xf>
    <xf numFmtId="38" fontId="0" fillId="35" borderId="12" xfId="95" applyFont="1" applyFill="1" applyBorder="1" applyAlignment="1" applyProtection="1">
      <alignment horizontal="center" vertical="center"/>
    </xf>
    <xf numFmtId="38" fontId="0" fillId="35" borderId="16" xfId="95" applyFont="1" applyFill="1" applyBorder="1" applyAlignment="1" applyProtection="1">
      <alignment horizontal="center" vertical="center"/>
    </xf>
    <xf numFmtId="38" fontId="0" fillId="35" borderId="26" xfId="95" applyFont="1" applyFill="1" applyBorder="1" applyAlignment="1" applyProtection="1">
      <alignment horizontal="right" vertical="center"/>
    </xf>
    <xf numFmtId="0" fontId="0" fillId="35" borderId="16" xfId="0" applyFont="1" applyFill="1" applyBorder="1" applyAlignment="1" applyProtection="1">
      <alignment horizontal="center" vertical="center"/>
    </xf>
    <xf numFmtId="0" fontId="0" fillId="35" borderId="26" xfId="0" applyFont="1" applyFill="1" applyBorder="1" applyAlignment="1" applyProtection="1">
      <alignment horizontal="right" vertical="center"/>
    </xf>
    <xf numFmtId="0" fontId="0" fillId="35" borderId="129" xfId="0" applyFill="1" applyBorder="1" applyAlignment="1" applyProtection="1">
      <alignment horizontal="center" vertical="center"/>
    </xf>
    <xf numFmtId="0" fontId="0" fillId="35" borderId="12" xfId="0" applyFill="1" applyBorder="1" applyAlignment="1" applyProtection="1">
      <alignment horizontal="center" vertical="center"/>
    </xf>
    <xf numFmtId="0" fontId="0" fillId="35" borderId="33" xfId="0" applyFill="1" applyBorder="1" applyAlignment="1" applyProtection="1">
      <alignment horizontal="right" vertical="center"/>
    </xf>
    <xf numFmtId="0" fontId="0" fillId="35" borderId="52" xfId="0" applyFont="1" applyFill="1" applyBorder="1" applyAlignment="1" applyProtection="1">
      <alignment horizontal="center" vertical="center"/>
    </xf>
    <xf numFmtId="0" fontId="0" fillId="35" borderId="163" xfId="0" applyFont="1" applyFill="1" applyBorder="1" applyAlignment="1" applyProtection="1">
      <alignment horizontal="center" vertical="center"/>
    </xf>
    <xf numFmtId="38" fontId="0" fillId="0" borderId="54" xfId="95" applyFont="1" applyBorder="1" applyProtection="1">
      <alignment vertical="center"/>
    </xf>
    <xf numFmtId="38" fontId="0" fillId="0" borderId="56" xfId="95" applyFont="1" applyBorder="1" applyProtection="1">
      <alignment vertical="center"/>
    </xf>
    <xf numFmtId="38" fontId="0" fillId="0" borderId="164" xfId="95" applyFont="1" applyBorder="1" applyProtection="1">
      <alignment vertical="center"/>
    </xf>
    <xf numFmtId="0" fontId="0" fillId="35" borderId="51" xfId="0" applyFill="1" applyBorder="1" applyAlignment="1" applyProtection="1">
      <alignment horizontal="center" vertical="center"/>
    </xf>
    <xf numFmtId="38" fontId="0" fillId="0" borderId="16" xfId="95" applyFont="1" applyBorder="1" applyAlignment="1" applyProtection="1">
      <alignment vertical="center"/>
    </xf>
    <xf numFmtId="38" fontId="0" fillId="0" borderId="43" xfId="95" applyFont="1" applyBorder="1" applyAlignment="1" applyProtection="1">
      <alignment vertical="center"/>
    </xf>
    <xf numFmtId="38" fontId="0" fillId="0" borderId="16" xfId="95" applyFont="1" applyBorder="1" applyProtection="1">
      <alignment vertical="center"/>
    </xf>
    <xf numFmtId="38" fontId="0" fillId="0" borderId="43" xfId="95" applyFont="1" applyBorder="1" applyProtection="1">
      <alignment vertical="center"/>
    </xf>
    <xf numFmtId="38" fontId="0" fillId="0" borderId="55" xfId="95" applyFont="1" applyBorder="1" applyProtection="1">
      <alignment vertical="center"/>
    </xf>
    <xf numFmtId="38" fontId="0" fillId="0" borderId="57" xfId="95" applyFont="1" applyBorder="1" applyProtection="1">
      <alignment vertical="center"/>
    </xf>
    <xf numFmtId="38" fontId="0" fillId="0" borderId="0" xfId="95" applyFont="1" applyProtection="1">
      <alignment vertical="center"/>
    </xf>
    <xf numFmtId="38" fontId="0" fillId="0" borderId="0" xfId="95" applyFont="1" applyBorder="1" applyProtection="1">
      <alignment vertical="center"/>
    </xf>
    <xf numFmtId="0" fontId="0" fillId="35" borderId="83" xfId="0" applyFill="1" applyBorder="1" applyAlignment="1" applyProtection="1">
      <alignment horizontal="center" vertical="center"/>
    </xf>
    <xf numFmtId="0" fontId="0" fillId="35" borderId="54" xfId="0" applyFill="1" applyBorder="1" applyAlignment="1" applyProtection="1">
      <alignment horizontal="center" vertical="center"/>
    </xf>
    <xf numFmtId="38" fontId="0" fillId="0" borderId="55" xfId="95" applyFont="1" applyBorder="1" applyAlignment="1" applyProtection="1">
      <alignment vertical="center"/>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heetMetadata" Target="metadata.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1540510</xdr:colOff>
      <xdr:row>29</xdr:row>
      <xdr:rowOff>19050</xdr:rowOff>
    </xdr:to>
    <xdr:sp macro="" textlink="">
      <xdr:nvSpPr>
        <xdr:cNvPr id="35" name="四角形: 角を丸くする 34"/>
        <xdr:cNvSpPr/>
      </xdr:nvSpPr>
      <xdr:spPr>
        <a:xfrm>
          <a:off x="363855" y="3879215"/>
          <a:ext cx="728408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3855" y="3879215"/>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617220</xdr:colOff>
      <xdr:row>6</xdr:row>
      <xdr:rowOff>104140</xdr:rowOff>
    </xdr:to>
    <xdr:sp macro="" textlink="">
      <xdr:nvSpPr>
        <xdr:cNvPr id="7" name="正方形/長方形 6"/>
        <xdr:cNvSpPr/>
      </xdr:nvSpPr>
      <xdr:spPr>
        <a:xfrm>
          <a:off x="12338050" y="368300"/>
          <a:ext cx="590740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1039495</xdr:colOff>
      <xdr:row>5</xdr:row>
      <xdr:rowOff>62230</xdr:rowOff>
    </xdr:to>
    <xdr:sp macro="" textlink="">
      <xdr:nvSpPr>
        <xdr:cNvPr id="6" name="正方形/長方形 5"/>
        <xdr:cNvSpPr/>
      </xdr:nvSpPr>
      <xdr:spPr>
        <a:xfrm>
          <a:off x="12585700"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39090" y="1666875"/>
          <a:ext cx="915606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369820" y="4065905"/>
          <a:ext cx="415671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142875</xdr:rowOff>
        </xdr:from>
        <xdr:to xmlns:xdr="http://schemas.openxmlformats.org/drawingml/2006/spreadsheetDrawing">
          <xdr:col>5</xdr:col>
          <xdr:colOff>19050</xdr:colOff>
          <xdr:row>188</xdr:row>
          <xdr:rowOff>28575</xdr:rowOff>
        </xdr:to>
        <xdr:grpSp>
          <xdr:nvGrpSpPr>
            <xdr:cNvPr id="19" name="Group 41"/>
            <xdr:cNvGrpSpPr/>
          </xdr:nvGrpSpPr>
          <xdr:grpSpPr>
            <a:xfrm>
              <a:off x="775335" y="46600110"/>
              <a:ext cx="169545" cy="22898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33672780"/>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33901380"/>
              <a:ext cx="20764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34072195"/>
              <a:ext cx="1885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75335" y="48956595"/>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34292540"/>
              <a:ext cx="22669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37465</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75288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195</xdr:row>
          <xdr:rowOff>198755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924335"/>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142240</xdr:rowOff>
        </xdr:from>
        <xdr:to xmlns:xdr="http://schemas.openxmlformats.org/drawingml/2006/spreadsheetDrawing">
          <xdr:col>1</xdr:col>
          <xdr:colOff>38100</xdr:colOff>
          <xdr:row>196</xdr:row>
          <xdr:rowOff>131445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50085625"/>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200</xdr:row>
          <xdr:rowOff>81280</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11206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1273111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12111990"/>
              <a:ext cx="2171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12120880"/>
              <a:ext cx="2190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1971675" y="127311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162300" y="1273111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31330265"/>
              <a:ext cx="2171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3073908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3073908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3073908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371975" y="3073908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1971675" y="31330265"/>
              <a:ext cx="2095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171825" y="31348680"/>
              <a:ext cx="2000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3285299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3284410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30739080"/>
              <a:ext cx="2076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572125" y="1529334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19693255"/>
              <a:ext cx="1714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20179665"/>
              <a:ext cx="1714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20646390"/>
              <a:ext cx="1905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572125" y="16503015"/>
              <a:ext cx="1714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17437100"/>
              <a:ext cx="1809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18121630"/>
              <a:ext cx="1714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562600" y="1903666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75335" y="42010965"/>
              <a:ext cx="16954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506914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503866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37940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396549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413694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17145</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4308395"/>
              <a:ext cx="180975" cy="188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65405</xdr:rowOff>
        </xdr:from>
        <xdr:to xmlns:xdr="http://schemas.openxmlformats.org/drawingml/2006/spreadsheetDrawing">
          <xdr:col>4</xdr:col>
          <xdr:colOff>180975</xdr:colOff>
          <xdr:row>168</xdr:row>
          <xdr:rowOff>245745</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454525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48760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50475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52189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53904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561014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58476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60190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62387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177</xdr:row>
          <xdr:rowOff>180340</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6447710"/>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161290</xdr:rowOff>
        </xdr:from>
        <xdr:to xmlns:xdr="http://schemas.openxmlformats.org/drawingml/2006/spreadsheetDrawing">
          <xdr:col>4</xdr:col>
          <xdr:colOff>180975</xdr:colOff>
          <xdr:row>178</xdr:row>
          <xdr:rowOff>61595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661852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690872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708969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47625</xdr:rowOff>
        </xdr:from>
        <xdr:to xmlns:xdr="http://schemas.openxmlformats.org/drawingml/2006/spreadsheetDrawing">
          <xdr:col>4</xdr:col>
          <xdr:colOff>180975</xdr:colOff>
          <xdr:row>181</xdr:row>
          <xdr:rowOff>228600</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73087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182</xdr:row>
          <xdr:rowOff>127000</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7518320"/>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160655</xdr:rowOff>
        </xdr:from>
        <xdr:to xmlns:xdr="http://schemas.openxmlformats.org/drawingml/2006/spreadsheetDrawing">
          <xdr:col>4</xdr:col>
          <xdr:colOff>180975</xdr:colOff>
          <xdr:row>183</xdr:row>
          <xdr:rowOff>53340</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7741840"/>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184</xdr:row>
          <xdr:rowOff>180340</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804981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83469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851844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868037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171825" y="396487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9648765"/>
              <a:ext cx="21717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1971675" y="3964876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91433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87826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14575" y="387921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686175" y="387921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14575" y="3913441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695700" y="3913441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714875" y="39125525"/>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41363265"/>
              <a:ext cx="2095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41363265"/>
              <a:ext cx="200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199</xdr:row>
          <xdr:rowOff>200025</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939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75335" y="48689895"/>
              <a:ext cx="16954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75335" y="14274165"/>
              <a:ext cx="169545"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75335" y="32882205"/>
              <a:ext cx="16954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75335" y="41382315"/>
              <a:ext cx="169545"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75335" y="16083915"/>
              <a:ext cx="169545"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75335" y="18636615"/>
              <a:ext cx="169545"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75335" y="21094065"/>
              <a:ext cx="169545"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8918575" y="9502140"/>
              <a:ext cx="61531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1055"/>
              <a:ext cx="21907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0045" y="28119705"/>
              <a:ext cx="21717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0045" y="2837751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0045" y="2864421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0045" y="27910155"/>
              <a:ext cx="217170"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6700" y="2796095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89560" cy="193040"/>
    <xdr:sp macro="" textlink="">
      <xdr:nvSpPr>
        <xdr:cNvPr id="128" name="正方形/長方形 127"/>
        <xdr:cNvSpPr/>
      </xdr:nvSpPr>
      <xdr:spPr>
        <a:xfrm>
          <a:off x="2633345" y="7920355"/>
          <a:ext cx="28956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381889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01904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764020" y="216535"/>
          <a:ext cx="444754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693864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572125" y="15293340"/>
              <a:ext cx="171450" cy="276225"/>
            </a:xfrm>
            <a:prstGeom prst="rect"/>
          </xdr:spPr>
        </xdr:sp>
        <xdr:clientData/>
      </xdr:twoCellAnchor>
    </mc:Choice>
    <mc:Fallback/>
  </mc:AlternateContent>
  <xdr:twoCellAnchor>
    <xdr:from xmlns:xdr="http://schemas.openxmlformats.org/drawingml/2006/spreadsheetDrawing">
      <xdr:col>38</xdr:col>
      <xdr:colOff>182245</xdr:colOff>
      <xdr:row>149</xdr:row>
      <xdr:rowOff>43180</xdr:rowOff>
    </xdr:from>
    <xdr:to xmlns:xdr="http://schemas.openxmlformats.org/drawingml/2006/spreadsheetDrawing">
      <xdr:col>42</xdr:col>
      <xdr:colOff>634365</xdr:colOff>
      <xdr:row>150</xdr:row>
      <xdr:rowOff>147320</xdr:rowOff>
    </xdr:to>
    <xdr:sp macro="" textlink="">
      <xdr:nvSpPr>
        <xdr:cNvPr id="2" name="テキスト ボックス 1"/>
        <xdr:cNvSpPr txBox="1"/>
      </xdr:nvSpPr>
      <xdr:spPr>
        <a:xfrm>
          <a:off x="6877050" y="39110920"/>
          <a:ext cx="3272155" cy="437515"/>
        </a:xfrm>
        <a:prstGeom prst="rect">
          <a:avLst/>
        </a:prstGeom>
        <a:solidFill>
          <a:srgbClr val="FFFF00"/>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本加算による賃金改善を全てベースアップ等により行う場合は、</a:t>
          </a:r>
        </a:p>
        <a:p>
          <a:r>
            <a:rPr kumimoji="1" lang="ja-JP" altLang="en-US" sz="1000"/>
            <a:t>「その他」の欄に「</a:t>
          </a:r>
          <a:r>
            <a:rPr kumimoji="1" lang="en-US" altLang="ja-JP" sz="1000"/>
            <a:t>100</a:t>
          </a:r>
          <a:r>
            <a:rPr kumimoji="1" lang="ja-JP" altLang="en-US" sz="1000"/>
            <a:t>％」と必ず記入してください。</a:t>
          </a:r>
        </a:p>
      </xdr:txBody>
    </xdr:sp>
    <xdr:clientData/>
  </xdr:twoCellAnchor>
  <xdr:twoCellAnchor>
    <xdr:from xmlns:xdr="http://schemas.openxmlformats.org/drawingml/2006/spreadsheetDrawing">
      <xdr:col>37</xdr:col>
      <xdr:colOff>60325</xdr:colOff>
      <xdr:row>149</xdr:row>
      <xdr:rowOff>181610</xdr:rowOff>
    </xdr:from>
    <xdr:to xmlns:xdr="http://schemas.openxmlformats.org/drawingml/2006/spreadsheetDrawing">
      <xdr:col>38</xdr:col>
      <xdr:colOff>182245</xdr:colOff>
      <xdr:row>149</xdr:row>
      <xdr:rowOff>264160</xdr:rowOff>
    </xdr:to>
    <xdr:cxnSp macro="">
      <xdr:nvCxnSpPr>
        <xdr:cNvPr id="7" name="直線矢印コネクタ 6"/>
        <xdr:cNvCxnSpPr>
          <a:stCxn id="2" idx="1"/>
        </xdr:cNvCxnSpPr>
      </xdr:nvCxnSpPr>
      <xdr:spPr>
        <a:xfrm flipH="1" flipV="1">
          <a:off x="6515100" y="39249350"/>
          <a:ext cx="361950" cy="82550"/>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topLeftCell="A25" zoomScale="90" zoomScaleSheetLayoutView="90" workbookViewId="0">
      <selection activeCell="X63" sqref="X63"/>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283</v>
      </c>
      <c r="AC1" s="1" t="s">
        <v>142</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430</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408</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161</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65</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67</v>
      </c>
      <c r="C33" s="24"/>
      <c r="D33" s="35"/>
      <c r="E33" s="35"/>
      <c r="F33" s="35"/>
      <c r="G33" s="35"/>
      <c r="H33" s="35"/>
      <c r="I33" s="35"/>
      <c r="J33" s="35"/>
      <c r="K33" s="35"/>
      <c r="L33" s="40"/>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410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18</v>
      </c>
      <c r="C37" s="26" t="s">
        <v>27</v>
      </c>
      <c r="D37" s="26"/>
      <c r="E37" s="26"/>
      <c r="F37" s="26"/>
      <c r="G37" s="26"/>
      <c r="H37" s="26"/>
      <c r="I37" s="26"/>
      <c r="J37" s="26"/>
      <c r="K37" s="26"/>
      <c r="L37" s="41"/>
      <c r="M37" s="48"/>
      <c r="N37" s="64"/>
      <c r="O37" s="64"/>
      <c r="P37" s="64"/>
      <c r="Q37" s="64"/>
      <c r="R37" s="64"/>
      <c r="S37" s="64"/>
      <c r="T37" s="64"/>
      <c r="U37" s="64"/>
      <c r="V37" s="64"/>
      <c r="W37" s="102"/>
      <c r="X37" s="112"/>
      <c r="Y37" s="10"/>
      <c r="Z37" s="10"/>
      <c r="AA37" s="10"/>
    </row>
    <row r="38" spans="1:29" ht="20.100000000000001" customHeight="1">
      <c r="A38" s="10"/>
      <c r="B38" s="15"/>
      <c r="C38" s="26" t="s">
        <v>119</v>
      </c>
      <c r="D38" s="26"/>
      <c r="E38" s="26"/>
      <c r="F38" s="26"/>
      <c r="G38" s="26"/>
      <c r="H38" s="26"/>
      <c r="I38" s="26"/>
      <c r="J38" s="26"/>
      <c r="K38" s="26"/>
      <c r="L38" s="41"/>
      <c r="M38" s="49"/>
      <c r="N38" s="65"/>
      <c r="O38" s="65"/>
      <c r="P38" s="65"/>
      <c r="Q38" s="65"/>
      <c r="R38" s="65"/>
      <c r="S38" s="65"/>
      <c r="T38" s="65"/>
      <c r="U38" s="65"/>
      <c r="V38" s="65"/>
      <c r="W38" s="65"/>
      <c r="X38" s="113"/>
      <c r="Y38" s="10"/>
      <c r="Z38" s="10"/>
      <c r="AA38" s="10"/>
      <c r="AC38" s="1" t="s">
        <v>139</v>
      </c>
    </row>
    <row r="39" spans="1:29" ht="20.100000000000001" customHeight="1">
      <c r="A39" s="10"/>
      <c r="B39" s="14" t="s">
        <v>120</v>
      </c>
      <c r="C39" s="26" t="s">
        <v>23</v>
      </c>
      <c r="D39" s="26"/>
      <c r="E39" s="26"/>
      <c r="F39" s="26"/>
      <c r="G39" s="26"/>
      <c r="H39" s="26"/>
      <c r="I39" s="26"/>
      <c r="J39" s="26"/>
      <c r="K39" s="26"/>
      <c r="L39" s="41"/>
      <c r="M39" s="50"/>
      <c r="N39" s="66"/>
      <c r="O39" s="66"/>
      <c r="P39" s="76" t="s">
        <v>133</v>
      </c>
      <c r="Q39" s="66"/>
      <c r="R39" s="66"/>
      <c r="S39" s="66"/>
      <c r="T39" s="91"/>
      <c r="U39" s="93"/>
      <c r="V39" s="95"/>
      <c r="W39" s="95"/>
      <c r="X39" s="95"/>
      <c r="Y39" s="10"/>
      <c r="Z39" s="10"/>
      <c r="AA39" s="10"/>
      <c r="AC39" s="1" t="str">
        <f>CONCATENATE(M39,N39,O39,P39,Q39,R39,S39,T39)</f>
        <v>－</v>
      </c>
    </row>
    <row r="40" spans="1:29" ht="20.100000000000001" customHeight="1">
      <c r="A40" s="10"/>
      <c r="B40" s="16"/>
      <c r="C40" s="26" t="s">
        <v>130</v>
      </c>
      <c r="D40" s="26"/>
      <c r="E40" s="26"/>
      <c r="F40" s="26"/>
      <c r="G40" s="26"/>
      <c r="H40" s="26"/>
      <c r="I40" s="26"/>
      <c r="J40" s="26"/>
      <c r="K40" s="26"/>
      <c r="L40" s="41"/>
      <c r="M40" s="51"/>
      <c r="N40" s="67"/>
      <c r="O40" s="67"/>
      <c r="P40" s="67"/>
      <c r="Q40" s="67"/>
      <c r="R40" s="67"/>
      <c r="S40" s="67"/>
      <c r="T40" s="67"/>
      <c r="U40" s="94"/>
      <c r="V40" s="94"/>
      <c r="W40" s="103"/>
      <c r="X40" s="114"/>
      <c r="Y40" s="10"/>
      <c r="Z40" s="10"/>
      <c r="AA40" s="10"/>
    </row>
    <row r="41" spans="1:29" ht="20.100000000000001" customHeight="1">
      <c r="A41" s="10"/>
      <c r="B41" s="15"/>
      <c r="C41" s="26" t="s">
        <v>131</v>
      </c>
      <c r="D41" s="26"/>
      <c r="E41" s="26"/>
      <c r="F41" s="26"/>
      <c r="G41" s="26"/>
      <c r="H41" s="26"/>
      <c r="I41" s="26"/>
      <c r="J41" s="26"/>
      <c r="K41" s="26"/>
      <c r="L41" s="41"/>
      <c r="M41" s="51"/>
      <c r="N41" s="67"/>
      <c r="O41" s="67"/>
      <c r="P41" s="67"/>
      <c r="Q41" s="67"/>
      <c r="R41" s="67"/>
      <c r="S41" s="67"/>
      <c r="T41" s="67"/>
      <c r="U41" s="67"/>
      <c r="V41" s="67"/>
      <c r="W41" s="104"/>
      <c r="X41" s="115"/>
      <c r="Y41" s="10"/>
      <c r="Z41" s="10"/>
      <c r="AA41" s="10"/>
    </row>
    <row r="42" spans="1:29" ht="20.100000000000001" customHeight="1">
      <c r="A42" s="10"/>
      <c r="B42" s="14" t="s">
        <v>123</v>
      </c>
      <c r="C42" s="26" t="s">
        <v>115</v>
      </c>
      <c r="D42" s="26"/>
      <c r="E42" s="26"/>
      <c r="F42" s="26"/>
      <c r="G42" s="26"/>
      <c r="H42" s="26"/>
      <c r="I42" s="26"/>
      <c r="J42" s="26"/>
      <c r="K42" s="26"/>
      <c r="L42" s="41"/>
      <c r="M42" s="52"/>
      <c r="N42" s="68"/>
      <c r="O42" s="68"/>
      <c r="P42" s="68"/>
      <c r="Q42" s="68"/>
      <c r="R42" s="68"/>
      <c r="S42" s="68"/>
      <c r="T42" s="68"/>
      <c r="U42" s="68"/>
      <c r="V42" s="68"/>
      <c r="W42" s="105"/>
      <c r="X42" s="116"/>
      <c r="Y42" s="10"/>
      <c r="Z42" s="10"/>
      <c r="AA42" s="10"/>
    </row>
    <row r="43" spans="1:29" ht="20.100000000000001" customHeight="1">
      <c r="A43" s="10"/>
      <c r="B43" s="15"/>
      <c r="C43" s="26" t="s">
        <v>116</v>
      </c>
      <c r="D43" s="26"/>
      <c r="E43" s="26"/>
      <c r="F43" s="26"/>
      <c r="G43" s="26"/>
      <c r="H43" s="26"/>
      <c r="I43" s="26"/>
      <c r="J43" s="26"/>
      <c r="K43" s="26"/>
      <c r="L43" s="41"/>
      <c r="M43" s="53"/>
      <c r="N43" s="69"/>
      <c r="O43" s="69"/>
      <c r="P43" s="69"/>
      <c r="Q43" s="69"/>
      <c r="R43" s="69"/>
      <c r="S43" s="69"/>
      <c r="T43" s="69"/>
      <c r="U43" s="69"/>
      <c r="V43" s="69"/>
      <c r="W43" s="106"/>
      <c r="X43" s="117"/>
      <c r="Y43" s="10"/>
      <c r="Z43" s="10"/>
      <c r="AA43" s="10"/>
    </row>
    <row r="44" spans="1:29" ht="20.100000000000001" customHeight="1">
      <c r="A44" s="10"/>
      <c r="B44" s="17" t="s">
        <v>153</v>
      </c>
      <c r="C44" s="26" t="s">
        <v>27</v>
      </c>
      <c r="D44" s="26"/>
      <c r="E44" s="26"/>
      <c r="F44" s="26"/>
      <c r="G44" s="26"/>
      <c r="H44" s="26"/>
      <c r="I44" s="26"/>
      <c r="J44" s="26"/>
      <c r="K44" s="26"/>
      <c r="L44" s="41"/>
      <c r="M44" s="52"/>
      <c r="N44" s="68"/>
      <c r="O44" s="68"/>
      <c r="P44" s="68"/>
      <c r="Q44" s="68"/>
      <c r="R44" s="68"/>
      <c r="S44" s="68"/>
      <c r="T44" s="68"/>
      <c r="U44" s="68"/>
      <c r="V44" s="68"/>
      <c r="W44" s="105"/>
      <c r="X44" s="116"/>
      <c r="Y44" s="10"/>
      <c r="Z44" s="10"/>
      <c r="AA44" s="10"/>
    </row>
    <row r="45" spans="1:29" ht="20.100000000000001" customHeight="1">
      <c r="A45" s="10"/>
      <c r="B45" s="18"/>
      <c r="C45" s="27" t="s">
        <v>116</v>
      </c>
      <c r="D45" s="27"/>
      <c r="E45" s="27"/>
      <c r="F45" s="27"/>
      <c r="G45" s="27"/>
      <c r="H45" s="27"/>
      <c r="I45" s="27"/>
      <c r="J45" s="27"/>
      <c r="K45" s="27"/>
      <c r="L45" s="27"/>
      <c r="M45" s="52"/>
      <c r="N45" s="68"/>
      <c r="O45" s="68"/>
      <c r="P45" s="68"/>
      <c r="Q45" s="68"/>
      <c r="R45" s="68"/>
      <c r="S45" s="68"/>
      <c r="T45" s="68"/>
      <c r="U45" s="68"/>
      <c r="V45" s="68"/>
      <c r="W45" s="105"/>
      <c r="X45" s="116"/>
      <c r="Y45" s="10"/>
      <c r="Z45" s="10"/>
      <c r="AA45" s="10"/>
    </row>
    <row r="46" spans="1:29" ht="20.100000000000001" customHeight="1">
      <c r="A46" s="10"/>
      <c r="B46" s="14" t="s">
        <v>150</v>
      </c>
      <c r="C46" s="26" t="s">
        <v>4</v>
      </c>
      <c r="D46" s="26"/>
      <c r="E46" s="26"/>
      <c r="F46" s="26"/>
      <c r="G46" s="26"/>
      <c r="H46" s="26"/>
      <c r="I46" s="26"/>
      <c r="J46" s="26"/>
      <c r="K46" s="26"/>
      <c r="L46" s="41"/>
      <c r="M46" s="54"/>
      <c r="N46" s="70"/>
      <c r="O46" s="70"/>
      <c r="P46" s="70"/>
      <c r="Q46" s="70"/>
      <c r="R46" s="70"/>
      <c r="S46" s="70"/>
      <c r="T46" s="70"/>
      <c r="U46" s="70"/>
      <c r="V46" s="70"/>
      <c r="W46" s="107"/>
      <c r="X46" s="118"/>
      <c r="Y46" s="10"/>
      <c r="Z46" s="10"/>
      <c r="AA46" s="10"/>
    </row>
    <row r="47" spans="1:29" ht="20.100000000000001" customHeight="1">
      <c r="A47" s="10"/>
      <c r="B47" s="19"/>
      <c r="C47" s="26" t="s">
        <v>152</v>
      </c>
      <c r="D47" s="26"/>
      <c r="E47" s="26"/>
      <c r="F47" s="26"/>
      <c r="G47" s="26"/>
      <c r="H47" s="26"/>
      <c r="I47" s="26"/>
      <c r="J47" s="26"/>
      <c r="K47" s="26"/>
      <c r="L47" s="41"/>
      <c r="M47" s="55"/>
      <c r="N47" s="71"/>
      <c r="O47" s="71"/>
      <c r="P47" s="71"/>
      <c r="Q47" s="71"/>
      <c r="R47" s="71"/>
      <c r="S47" s="71"/>
      <c r="T47" s="71"/>
      <c r="U47" s="71"/>
      <c r="V47" s="71"/>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71</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279</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407</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126</v>
      </c>
      <c r="C52" s="28" t="s">
        <v>129</v>
      </c>
      <c r="D52" s="28"/>
      <c r="E52" s="28"/>
      <c r="F52" s="28"/>
      <c r="G52" s="28"/>
      <c r="H52" s="28"/>
      <c r="I52" s="28"/>
      <c r="J52" s="28"/>
      <c r="K52" s="28"/>
      <c r="L52" s="42"/>
      <c r="M52" s="56" t="s">
        <v>137</v>
      </c>
      <c r="N52" s="28"/>
      <c r="O52" s="28"/>
      <c r="P52" s="28"/>
      <c r="Q52" s="42"/>
      <c r="R52" s="81" t="s">
        <v>15</v>
      </c>
      <c r="S52" s="86"/>
      <c r="T52" s="86"/>
      <c r="U52" s="86"/>
      <c r="V52" s="86"/>
      <c r="W52" s="109"/>
      <c r="X52" s="21" t="s">
        <v>138</v>
      </c>
      <c r="Y52" s="21" t="s">
        <v>92</v>
      </c>
      <c r="Z52" s="126" t="s">
        <v>337</v>
      </c>
      <c r="AA52" s="133" t="s">
        <v>350</v>
      </c>
      <c r="AB52" s="142"/>
    </row>
    <row r="53" spans="1:28" ht="32.25" customHeight="1">
      <c r="A53" s="10"/>
      <c r="B53" s="22"/>
      <c r="C53" s="29"/>
      <c r="D53" s="29"/>
      <c r="E53" s="29"/>
      <c r="F53" s="29"/>
      <c r="G53" s="29"/>
      <c r="H53" s="29"/>
      <c r="I53" s="29"/>
      <c r="J53" s="29"/>
      <c r="K53" s="29"/>
      <c r="L53" s="43"/>
      <c r="M53" s="57"/>
      <c r="N53" s="29"/>
      <c r="O53" s="29"/>
      <c r="P53" s="29"/>
      <c r="Q53" s="43"/>
      <c r="R53" s="82" t="s">
        <v>180</v>
      </c>
      <c r="S53" s="87"/>
      <c r="T53" s="87"/>
      <c r="U53" s="87"/>
      <c r="V53" s="87"/>
      <c r="W53" s="87" t="s">
        <v>181</v>
      </c>
      <c r="X53" s="121"/>
      <c r="Y53" s="121"/>
      <c r="Z53" s="127"/>
      <c r="AA53" s="134"/>
      <c r="AB53" s="142"/>
    </row>
    <row r="54" spans="1:28" ht="37.5" customHeight="1">
      <c r="A54" s="10"/>
      <c r="B54" s="12">
        <v>1</v>
      </c>
      <c r="C54" s="30"/>
      <c r="D54" s="36"/>
      <c r="E54" s="36"/>
      <c r="F54" s="36"/>
      <c r="G54" s="36"/>
      <c r="H54" s="36"/>
      <c r="I54" s="36"/>
      <c r="J54" s="36"/>
      <c r="K54" s="36"/>
      <c r="L54" s="44"/>
      <c r="M54" s="58"/>
      <c r="N54" s="72"/>
      <c r="O54" s="72"/>
      <c r="P54" s="72"/>
      <c r="Q54" s="77"/>
      <c r="R54" s="83"/>
      <c r="S54" s="88"/>
      <c r="T54" s="88"/>
      <c r="U54" s="88"/>
      <c r="V54" s="96"/>
      <c r="W54" s="110"/>
      <c r="X54" s="122"/>
      <c r="Y54" s="125"/>
      <c r="Z54" s="128"/>
      <c r="AA54" s="135"/>
      <c r="AB54" s="143"/>
    </row>
    <row r="55" spans="1:28" ht="37.5" customHeight="1">
      <c r="A55" s="10"/>
      <c r="B55" s="12">
        <f t="shared" ref="B55:B118" si="0">B54+1</f>
        <v>2</v>
      </c>
      <c r="C55" s="31"/>
      <c r="D55" s="37"/>
      <c r="E55" s="37"/>
      <c r="F55" s="37"/>
      <c r="G55" s="37"/>
      <c r="H55" s="37"/>
      <c r="I55" s="37"/>
      <c r="J55" s="37"/>
      <c r="K55" s="37"/>
      <c r="L55" s="45"/>
      <c r="M55" s="59"/>
      <c r="N55" s="73"/>
      <c r="O55" s="73"/>
      <c r="P55" s="73"/>
      <c r="Q55" s="78"/>
      <c r="R55" s="84"/>
      <c r="S55" s="89"/>
      <c r="T55" s="89"/>
      <c r="U55" s="89"/>
      <c r="V55" s="97"/>
      <c r="W55" s="111"/>
      <c r="X55" s="123"/>
      <c r="Y55" s="123"/>
      <c r="Z55" s="129"/>
      <c r="AA55" s="136"/>
      <c r="AB55" s="143"/>
    </row>
    <row r="56" spans="1:28" ht="37.5" customHeight="1">
      <c r="A56" s="10"/>
      <c r="B56" s="12">
        <f t="shared" si="0"/>
        <v>3</v>
      </c>
      <c r="C56" s="31"/>
      <c r="D56" s="37"/>
      <c r="E56" s="37"/>
      <c r="F56" s="37"/>
      <c r="G56" s="37"/>
      <c r="H56" s="37"/>
      <c r="I56" s="37"/>
      <c r="J56" s="37"/>
      <c r="K56" s="37"/>
      <c r="L56" s="45"/>
      <c r="M56" s="60"/>
      <c r="N56" s="74"/>
      <c r="O56" s="74"/>
      <c r="P56" s="74"/>
      <c r="Q56" s="79"/>
      <c r="R56" s="60"/>
      <c r="S56" s="74"/>
      <c r="T56" s="74"/>
      <c r="U56" s="74"/>
      <c r="V56" s="79"/>
      <c r="W56" s="62"/>
      <c r="X56" s="123"/>
      <c r="Y56" s="123"/>
      <c r="Z56" s="130"/>
      <c r="AA56" s="137"/>
      <c r="AB56" s="143"/>
    </row>
    <row r="57" spans="1:28" ht="37.5" customHeight="1">
      <c r="A57" s="10"/>
      <c r="B57" s="12">
        <f t="shared" si="0"/>
        <v>4</v>
      </c>
      <c r="C57" s="31"/>
      <c r="D57" s="37"/>
      <c r="E57" s="37"/>
      <c r="F57" s="37"/>
      <c r="G57" s="37"/>
      <c r="H57" s="37"/>
      <c r="I57" s="37"/>
      <c r="J57" s="37"/>
      <c r="K57" s="37"/>
      <c r="L57" s="45"/>
      <c r="M57" s="61"/>
      <c r="N57" s="75"/>
      <c r="O57" s="75"/>
      <c r="P57" s="75"/>
      <c r="Q57" s="80"/>
      <c r="R57" s="60"/>
      <c r="S57" s="74"/>
      <c r="T57" s="74"/>
      <c r="U57" s="74"/>
      <c r="V57" s="79"/>
      <c r="W57" s="62"/>
      <c r="X57" s="123"/>
      <c r="Y57" s="123"/>
      <c r="Z57" s="130"/>
      <c r="AA57" s="137"/>
      <c r="AB57" s="143"/>
    </row>
    <row r="58" spans="1:28" ht="37.5" customHeight="1">
      <c r="A58" s="10"/>
      <c r="B58" s="12">
        <f t="shared" si="0"/>
        <v>5</v>
      </c>
      <c r="C58" s="31"/>
      <c r="D58" s="37"/>
      <c r="E58" s="37"/>
      <c r="F58" s="37"/>
      <c r="G58" s="37"/>
      <c r="H58" s="37"/>
      <c r="I58" s="37"/>
      <c r="J58" s="37"/>
      <c r="K58" s="37"/>
      <c r="L58" s="45"/>
      <c r="M58" s="61"/>
      <c r="N58" s="75"/>
      <c r="O58" s="75"/>
      <c r="P58" s="75"/>
      <c r="Q58" s="80"/>
      <c r="R58" s="60"/>
      <c r="S58" s="74"/>
      <c r="T58" s="74"/>
      <c r="U58" s="74"/>
      <c r="V58" s="79"/>
      <c r="W58" s="62"/>
      <c r="X58" s="123"/>
      <c r="Y58" s="123"/>
      <c r="Z58" s="130"/>
      <c r="AA58" s="137"/>
      <c r="AB58" s="143"/>
    </row>
    <row r="59" spans="1:28" ht="37.5" customHeight="1">
      <c r="A59" s="10"/>
      <c r="B59" s="12">
        <f t="shared" si="0"/>
        <v>6</v>
      </c>
      <c r="C59" s="31"/>
      <c r="D59" s="37"/>
      <c r="E59" s="37"/>
      <c r="F59" s="37"/>
      <c r="G59" s="37"/>
      <c r="H59" s="37"/>
      <c r="I59" s="37"/>
      <c r="J59" s="37"/>
      <c r="K59" s="37"/>
      <c r="L59" s="45"/>
      <c r="M59" s="61"/>
      <c r="N59" s="75"/>
      <c r="O59" s="75"/>
      <c r="P59" s="75"/>
      <c r="Q59" s="80"/>
      <c r="R59" s="84"/>
      <c r="S59" s="89"/>
      <c r="T59" s="89"/>
      <c r="U59" s="89"/>
      <c r="V59" s="97"/>
      <c r="W59" s="62"/>
      <c r="X59" s="123"/>
      <c r="Y59" s="123"/>
      <c r="Z59" s="130"/>
      <c r="AA59" s="137"/>
      <c r="AB59" s="143"/>
    </row>
    <row r="60" spans="1:28" ht="37.5" customHeight="1">
      <c r="A60" s="10"/>
      <c r="B60" s="12">
        <f t="shared" si="0"/>
        <v>7</v>
      </c>
      <c r="C60" s="32"/>
      <c r="D60" s="38"/>
      <c r="E60" s="38"/>
      <c r="F60" s="38"/>
      <c r="G60" s="38"/>
      <c r="H60" s="38"/>
      <c r="I60" s="38"/>
      <c r="J60" s="38"/>
      <c r="K60" s="38"/>
      <c r="L60" s="46"/>
      <c r="M60" s="61"/>
      <c r="N60" s="75"/>
      <c r="O60" s="75"/>
      <c r="P60" s="75"/>
      <c r="Q60" s="80"/>
      <c r="R60" s="61"/>
      <c r="S60" s="75"/>
      <c r="T60" s="75"/>
      <c r="U60" s="75"/>
      <c r="V60" s="80"/>
      <c r="W60" s="62"/>
      <c r="X60" s="123"/>
      <c r="Y60" s="123"/>
      <c r="Z60" s="131"/>
      <c r="AA60" s="138"/>
      <c r="AB60" s="143"/>
    </row>
    <row r="61" spans="1:28" ht="37.5" customHeight="1">
      <c r="A61" s="10"/>
      <c r="B61" s="12">
        <f t="shared" si="0"/>
        <v>8</v>
      </c>
      <c r="C61" s="32"/>
      <c r="D61" s="38"/>
      <c r="E61" s="38"/>
      <c r="F61" s="38"/>
      <c r="G61" s="38"/>
      <c r="H61" s="38"/>
      <c r="I61" s="38"/>
      <c r="J61" s="38"/>
      <c r="K61" s="38"/>
      <c r="L61" s="46"/>
      <c r="M61" s="62"/>
      <c r="N61" s="62"/>
      <c r="O61" s="62"/>
      <c r="P61" s="62"/>
      <c r="Q61" s="62"/>
      <c r="R61" s="61"/>
      <c r="S61" s="75"/>
      <c r="T61" s="75"/>
      <c r="U61" s="75"/>
      <c r="V61" s="80"/>
      <c r="W61" s="62"/>
      <c r="X61" s="123"/>
      <c r="Y61" s="123"/>
      <c r="Z61" s="131"/>
      <c r="AA61" s="138"/>
      <c r="AB61" s="144"/>
    </row>
    <row r="62" spans="1:28" ht="37.5" customHeight="1">
      <c r="A62" s="10"/>
      <c r="B62" s="12">
        <f t="shared" si="0"/>
        <v>9</v>
      </c>
      <c r="C62" s="32"/>
      <c r="D62" s="38"/>
      <c r="E62" s="38"/>
      <c r="F62" s="38"/>
      <c r="G62" s="38"/>
      <c r="H62" s="38"/>
      <c r="I62" s="38"/>
      <c r="J62" s="38"/>
      <c r="K62" s="38"/>
      <c r="L62" s="46"/>
      <c r="M62" s="62"/>
      <c r="N62" s="62"/>
      <c r="O62" s="62"/>
      <c r="P62" s="62"/>
      <c r="Q62" s="62"/>
      <c r="R62" s="61"/>
      <c r="S62" s="75"/>
      <c r="T62" s="75"/>
      <c r="U62" s="75"/>
      <c r="V62" s="80"/>
      <c r="W62" s="62"/>
      <c r="X62" s="123"/>
      <c r="Y62" s="123"/>
      <c r="Z62" s="131"/>
      <c r="AA62" s="138"/>
      <c r="AB62" s="144"/>
    </row>
    <row r="63" spans="1:28" ht="37.5" customHeight="1">
      <c r="A63" s="10"/>
      <c r="B63" s="12">
        <f t="shared" si="0"/>
        <v>10</v>
      </c>
      <c r="C63" s="32"/>
      <c r="D63" s="38"/>
      <c r="E63" s="38"/>
      <c r="F63" s="38"/>
      <c r="G63" s="38"/>
      <c r="H63" s="38"/>
      <c r="I63" s="38"/>
      <c r="J63" s="38"/>
      <c r="K63" s="38"/>
      <c r="L63" s="46"/>
      <c r="M63" s="62"/>
      <c r="N63" s="62"/>
      <c r="O63" s="62"/>
      <c r="P63" s="62"/>
      <c r="Q63" s="62"/>
      <c r="R63" s="61"/>
      <c r="S63" s="75"/>
      <c r="T63" s="75"/>
      <c r="U63" s="75"/>
      <c r="V63" s="80"/>
      <c r="W63" s="62"/>
      <c r="X63" s="123"/>
      <c r="Y63" s="123"/>
      <c r="Z63" s="131"/>
      <c r="AA63" s="138"/>
      <c r="AB63" s="144"/>
    </row>
    <row r="64" spans="1:28" ht="37.5" customHeight="1">
      <c r="A64" s="10"/>
      <c r="B64" s="12">
        <f t="shared" si="0"/>
        <v>11</v>
      </c>
      <c r="C64" s="32"/>
      <c r="D64" s="38"/>
      <c r="E64" s="38"/>
      <c r="F64" s="38"/>
      <c r="G64" s="38"/>
      <c r="H64" s="38"/>
      <c r="I64" s="38"/>
      <c r="J64" s="38"/>
      <c r="K64" s="38"/>
      <c r="L64" s="46"/>
      <c r="M64" s="62"/>
      <c r="N64" s="62"/>
      <c r="O64" s="62"/>
      <c r="P64" s="62"/>
      <c r="Q64" s="62"/>
      <c r="R64" s="61"/>
      <c r="S64" s="75"/>
      <c r="T64" s="75"/>
      <c r="U64" s="75"/>
      <c r="V64" s="80"/>
      <c r="W64" s="62"/>
      <c r="X64" s="123"/>
      <c r="Y64" s="123"/>
      <c r="Z64" s="131"/>
      <c r="AA64" s="138"/>
      <c r="AB64" s="144"/>
    </row>
    <row r="65" spans="1:28" ht="37.5" customHeight="1">
      <c r="A65" s="10"/>
      <c r="B65" s="12">
        <f t="shared" si="0"/>
        <v>12</v>
      </c>
      <c r="C65" s="32"/>
      <c r="D65" s="38"/>
      <c r="E65" s="38"/>
      <c r="F65" s="38"/>
      <c r="G65" s="38"/>
      <c r="H65" s="38"/>
      <c r="I65" s="38"/>
      <c r="J65" s="38"/>
      <c r="K65" s="38"/>
      <c r="L65" s="46"/>
      <c r="M65" s="62"/>
      <c r="N65" s="62"/>
      <c r="O65" s="62"/>
      <c r="P65" s="62"/>
      <c r="Q65" s="62"/>
      <c r="R65" s="61"/>
      <c r="S65" s="75"/>
      <c r="T65" s="75"/>
      <c r="U65" s="75"/>
      <c r="V65" s="80"/>
      <c r="W65" s="62"/>
      <c r="X65" s="123"/>
      <c r="Y65" s="123"/>
      <c r="Z65" s="131"/>
      <c r="AA65" s="138"/>
      <c r="AB65" s="144"/>
    </row>
    <row r="66" spans="1:28" ht="37.5" customHeight="1">
      <c r="A66" s="10"/>
      <c r="B66" s="12">
        <f t="shared" si="0"/>
        <v>13</v>
      </c>
      <c r="C66" s="32"/>
      <c r="D66" s="38"/>
      <c r="E66" s="38"/>
      <c r="F66" s="38"/>
      <c r="G66" s="38"/>
      <c r="H66" s="38"/>
      <c r="I66" s="38"/>
      <c r="J66" s="38"/>
      <c r="K66" s="38"/>
      <c r="L66" s="46"/>
      <c r="M66" s="62"/>
      <c r="N66" s="62"/>
      <c r="O66" s="62"/>
      <c r="P66" s="62"/>
      <c r="Q66" s="62"/>
      <c r="R66" s="61"/>
      <c r="S66" s="75"/>
      <c r="T66" s="75"/>
      <c r="U66" s="75"/>
      <c r="V66" s="80"/>
      <c r="W66" s="62"/>
      <c r="X66" s="123"/>
      <c r="Y66" s="123"/>
      <c r="Z66" s="131"/>
      <c r="AA66" s="138"/>
      <c r="AB66" s="144"/>
    </row>
    <row r="67" spans="1:28" ht="37.5" customHeight="1">
      <c r="A67" s="10"/>
      <c r="B67" s="12">
        <f t="shared" si="0"/>
        <v>14</v>
      </c>
      <c r="C67" s="32"/>
      <c r="D67" s="38"/>
      <c r="E67" s="38"/>
      <c r="F67" s="38"/>
      <c r="G67" s="38"/>
      <c r="H67" s="38"/>
      <c r="I67" s="38"/>
      <c r="J67" s="38"/>
      <c r="K67" s="38"/>
      <c r="L67" s="46"/>
      <c r="M67" s="62"/>
      <c r="N67" s="62"/>
      <c r="O67" s="62"/>
      <c r="P67" s="62"/>
      <c r="Q67" s="62"/>
      <c r="R67" s="61"/>
      <c r="S67" s="75"/>
      <c r="T67" s="75"/>
      <c r="U67" s="75"/>
      <c r="V67" s="80"/>
      <c r="W67" s="62"/>
      <c r="X67" s="123"/>
      <c r="Y67" s="123"/>
      <c r="Z67" s="131"/>
      <c r="AA67" s="138"/>
      <c r="AB67" s="144"/>
    </row>
    <row r="68" spans="1:28" ht="37.5" customHeight="1">
      <c r="A68" s="10"/>
      <c r="B68" s="12">
        <f t="shared" si="0"/>
        <v>15</v>
      </c>
      <c r="C68" s="32"/>
      <c r="D68" s="38"/>
      <c r="E68" s="38"/>
      <c r="F68" s="38"/>
      <c r="G68" s="38"/>
      <c r="H68" s="38"/>
      <c r="I68" s="38"/>
      <c r="J68" s="38"/>
      <c r="K68" s="38"/>
      <c r="L68" s="46"/>
      <c r="M68" s="62"/>
      <c r="N68" s="62"/>
      <c r="O68" s="62"/>
      <c r="P68" s="62"/>
      <c r="Q68" s="62"/>
      <c r="R68" s="61"/>
      <c r="S68" s="75"/>
      <c r="T68" s="75"/>
      <c r="U68" s="75"/>
      <c r="V68" s="80"/>
      <c r="W68" s="62"/>
      <c r="X68" s="123"/>
      <c r="Y68" s="123"/>
      <c r="Z68" s="131"/>
      <c r="AA68" s="138"/>
      <c r="AB68" s="144"/>
    </row>
    <row r="69" spans="1:28" ht="37.5" customHeight="1">
      <c r="A69" s="10"/>
      <c r="B69" s="12">
        <f t="shared" si="0"/>
        <v>16</v>
      </c>
      <c r="C69" s="31"/>
      <c r="D69" s="37"/>
      <c r="E69" s="37"/>
      <c r="F69" s="37"/>
      <c r="G69" s="37"/>
      <c r="H69" s="37"/>
      <c r="I69" s="37"/>
      <c r="J69" s="37"/>
      <c r="K69" s="37"/>
      <c r="L69" s="45"/>
      <c r="M69" s="62"/>
      <c r="N69" s="62"/>
      <c r="O69" s="62"/>
      <c r="P69" s="62"/>
      <c r="Q69" s="62"/>
      <c r="R69" s="61"/>
      <c r="S69" s="75"/>
      <c r="T69" s="75"/>
      <c r="U69" s="75"/>
      <c r="V69" s="80"/>
      <c r="W69" s="62"/>
      <c r="X69" s="123"/>
      <c r="Y69" s="123"/>
      <c r="Z69" s="131"/>
      <c r="AA69" s="138"/>
      <c r="AB69" s="144"/>
    </row>
    <row r="70" spans="1:28" ht="37.5" customHeight="1">
      <c r="A70" s="10"/>
      <c r="B70" s="12">
        <f t="shared" si="0"/>
        <v>17</v>
      </c>
      <c r="C70" s="31"/>
      <c r="D70" s="37"/>
      <c r="E70" s="37"/>
      <c r="F70" s="37"/>
      <c r="G70" s="37"/>
      <c r="H70" s="37"/>
      <c r="I70" s="37"/>
      <c r="J70" s="37"/>
      <c r="K70" s="37"/>
      <c r="L70" s="45"/>
      <c r="M70" s="62"/>
      <c r="N70" s="62"/>
      <c r="O70" s="62"/>
      <c r="P70" s="62"/>
      <c r="Q70" s="62"/>
      <c r="R70" s="61"/>
      <c r="S70" s="75"/>
      <c r="T70" s="75"/>
      <c r="U70" s="75"/>
      <c r="V70" s="80"/>
      <c r="W70" s="62"/>
      <c r="X70" s="123"/>
      <c r="Y70" s="123"/>
      <c r="Z70" s="131"/>
      <c r="AA70" s="138"/>
      <c r="AB70" s="144"/>
    </row>
    <row r="71" spans="1:28" ht="37.5" customHeight="1">
      <c r="A71" s="10"/>
      <c r="B71" s="12">
        <f t="shared" si="0"/>
        <v>18</v>
      </c>
      <c r="C71" s="32"/>
      <c r="D71" s="38"/>
      <c r="E71" s="38"/>
      <c r="F71" s="38"/>
      <c r="G71" s="38"/>
      <c r="H71" s="38"/>
      <c r="I71" s="38"/>
      <c r="J71" s="38"/>
      <c r="K71" s="38"/>
      <c r="L71" s="46"/>
      <c r="M71" s="62"/>
      <c r="N71" s="62"/>
      <c r="O71" s="62"/>
      <c r="P71" s="62"/>
      <c r="Q71" s="62"/>
      <c r="R71" s="61"/>
      <c r="S71" s="75"/>
      <c r="T71" s="75"/>
      <c r="U71" s="75"/>
      <c r="V71" s="80"/>
      <c r="W71" s="62"/>
      <c r="X71" s="123"/>
      <c r="Y71" s="123"/>
      <c r="Z71" s="131"/>
      <c r="AA71" s="138"/>
      <c r="AB71" s="144"/>
    </row>
    <row r="72" spans="1:28" ht="37.5" customHeight="1">
      <c r="A72" s="10"/>
      <c r="B72" s="12">
        <f t="shared" si="0"/>
        <v>19</v>
      </c>
      <c r="C72" s="32"/>
      <c r="D72" s="38"/>
      <c r="E72" s="38"/>
      <c r="F72" s="38"/>
      <c r="G72" s="38"/>
      <c r="H72" s="38"/>
      <c r="I72" s="38"/>
      <c r="J72" s="38"/>
      <c r="K72" s="38"/>
      <c r="L72" s="46"/>
      <c r="M72" s="62"/>
      <c r="N72" s="62"/>
      <c r="O72" s="62"/>
      <c r="P72" s="62"/>
      <c r="Q72" s="62"/>
      <c r="R72" s="61"/>
      <c r="S72" s="75"/>
      <c r="T72" s="75"/>
      <c r="U72" s="75"/>
      <c r="V72" s="80"/>
      <c r="W72" s="62"/>
      <c r="X72" s="123"/>
      <c r="Y72" s="123"/>
      <c r="Z72" s="131"/>
      <c r="AA72" s="138"/>
      <c r="AB72" s="144"/>
    </row>
    <row r="73" spans="1:28" ht="37.5" customHeight="1">
      <c r="A73" s="10"/>
      <c r="B73" s="12">
        <f t="shared" si="0"/>
        <v>20</v>
      </c>
      <c r="C73" s="32"/>
      <c r="D73" s="38"/>
      <c r="E73" s="38"/>
      <c r="F73" s="38"/>
      <c r="G73" s="38"/>
      <c r="H73" s="38"/>
      <c r="I73" s="38"/>
      <c r="J73" s="38"/>
      <c r="K73" s="38"/>
      <c r="L73" s="46"/>
      <c r="M73" s="62"/>
      <c r="N73" s="62"/>
      <c r="O73" s="62"/>
      <c r="P73" s="62"/>
      <c r="Q73" s="62"/>
      <c r="R73" s="61"/>
      <c r="S73" s="75"/>
      <c r="T73" s="75"/>
      <c r="U73" s="75"/>
      <c r="V73" s="80"/>
      <c r="W73" s="62"/>
      <c r="X73" s="123"/>
      <c r="Y73" s="123"/>
      <c r="Z73" s="131"/>
      <c r="AA73" s="138"/>
      <c r="AB73" s="144"/>
    </row>
    <row r="74" spans="1:28" ht="37.5" customHeight="1">
      <c r="A74" s="10"/>
      <c r="B74" s="12">
        <f t="shared" si="0"/>
        <v>21</v>
      </c>
      <c r="C74" s="32"/>
      <c r="D74" s="38"/>
      <c r="E74" s="38"/>
      <c r="F74" s="38"/>
      <c r="G74" s="38"/>
      <c r="H74" s="38"/>
      <c r="I74" s="38"/>
      <c r="J74" s="38"/>
      <c r="K74" s="38"/>
      <c r="L74" s="46"/>
      <c r="M74" s="62"/>
      <c r="N74" s="62"/>
      <c r="O74" s="62"/>
      <c r="P74" s="62"/>
      <c r="Q74" s="62"/>
      <c r="R74" s="61"/>
      <c r="S74" s="75"/>
      <c r="T74" s="75"/>
      <c r="U74" s="75"/>
      <c r="V74" s="80"/>
      <c r="W74" s="62"/>
      <c r="X74" s="123"/>
      <c r="Y74" s="123"/>
      <c r="Z74" s="131"/>
      <c r="AA74" s="138"/>
      <c r="AB74" s="144"/>
    </row>
    <row r="75" spans="1:28" ht="37.5" customHeight="1">
      <c r="A75" s="10"/>
      <c r="B75" s="12">
        <f t="shared" si="0"/>
        <v>22</v>
      </c>
      <c r="C75" s="32"/>
      <c r="D75" s="38"/>
      <c r="E75" s="38"/>
      <c r="F75" s="38"/>
      <c r="G75" s="38"/>
      <c r="H75" s="38"/>
      <c r="I75" s="38"/>
      <c r="J75" s="38"/>
      <c r="K75" s="38"/>
      <c r="L75" s="46"/>
      <c r="M75" s="62"/>
      <c r="N75" s="62"/>
      <c r="O75" s="62"/>
      <c r="P75" s="62"/>
      <c r="Q75" s="62"/>
      <c r="R75" s="61"/>
      <c r="S75" s="75"/>
      <c r="T75" s="75"/>
      <c r="U75" s="75"/>
      <c r="V75" s="80"/>
      <c r="W75" s="62"/>
      <c r="X75" s="123"/>
      <c r="Y75" s="123"/>
      <c r="Z75" s="131"/>
      <c r="AA75" s="138"/>
      <c r="AB75" s="144"/>
    </row>
    <row r="76" spans="1:28" ht="37.5" customHeight="1">
      <c r="A76" s="10"/>
      <c r="B76" s="12">
        <f t="shared" si="0"/>
        <v>23</v>
      </c>
      <c r="C76" s="32"/>
      <c r="D76" s="38"/>
      <c r="E76" s="38"/>
      <c r="F76" s="38"/>
      <c r="G76" s="38"/>
      <c r="H76" s="38"/>
      <c r="I76" s="38"/>
      <c r="J76" s="38"/>
      <c r="K76" s="38"/>
      <c r="L76" s="46"/>
      <c r="M76" s="62"/>
      <c r="N76" s="62"/>
      <c r="O76" s="62"/>
      <c r="P76" s="62"/>
      <c r="Q76" s="62"/>
      <c r="R76" s="61"/>
      <c r="S76" s="75"/>
      <c r="T76" s="75"/>
      <c r="U76" s="75"/>
      <c r="V76" s="80"/>
      <c r="W76" s="62"/>
      <c r="X76" s="123"/>
      <c r="Y76" s="123"/>
      <c r="Z76" s="131"/>
      <c r="AA76" s="138"/>
      <c r="AB76" s="144"/>
    </row>
    <row r="77" spans="1:28" ht="37.5" customHeight="1">
      <c r="A77" s="10"/>
      <c r="B77" s="12">
        <f t="shared" si="0"/>
        <v>24</v>
      </c>
      <c r="C77" s="32"/>
      <c r="D77" s="38"/>
      <c r="E77" s="38"/>
      <c r="F77" s="38"/>
      <c r="G77" s="38"/>
      <c r="H77" s="38"/>
      <c r="I77" s="38"/>
      <c r="J77" s="38"/>
      <c r="K77" s="38"/>
      <c r="L77" s="46"/>
      <c r="M77" s="62"/>
      <c r="N77" s="62"/>
      <c r="O77" s="62"/>
      <c r="P77" s="62"/>
      <c r="Q77" s="62"/>
      <c r="R77" s="61"/>
      <c r="S77" s="75"/>
      <c r="T77" s="75"/>
      <c r="U77" s="75"/>
      <c r="V77" s="80"/>
      <c r="W77" s="62"/>
      <c r="X77" s="123"/>
      <c r="Y77" s="123"/>
      <c r="Z77" s="131"/>
      <c r="AA77" s="138"/>
      <c r="AB77" s="144"/>
    </row>
    <row r="78" spans="1:28" ht="37.5" customHeight="1">
      <c r="A78" s="10"/>
      <c r="B78" s="12">
        <f t="shared" si="0"/>
        <v>25</v>
      </c>
      <c r="C78" s="32"/>
      <c r="D78" s="38"/>
      <c r="E78" s="38"/>
      <c r="F78" s="38"/>
      <c r="G78" s="38"/>
      <c r="H78" s="38"/>
      <c r="I78" s="38"/>
      <c r="J78" s="38"/>
      <c r="K78" s="38"/>
      <c r="L78" s="46"/>
      <c r="M78" s="62"/>
      <c r="N78" s="62"/>
      <c r="O78" s="62"/>
      <c r="P78" s="62"/>
      <c r="Q78" s="62"/>
      <c r="R78" s="61"/>
      <c r="S78" s="75"/>
      <c r="T78" s="75"/>
      <c r="U78" s="75"/>
      <c r="V78" s="80"/>
      <c r="W78" s="62"/>
      <c r="X78" s="123"/>
      <c r="Y78" s="123"/>
      <c r="Z78" s="131"/>
      <c r="AA78" s="139"/>
      <c r="AB78" s="144"/>
    </row>
    <row r="79" spans="1:28" ht="37.5" customHeight="1">
      <c r="A79" s="10"/>
      <c r="B79" s="12">
        <f t="shared" si="0"/>
        <v>26</v>
      </c>
      <c r="C79" s="32"/>
      <c r="D79" s="38"/>
      <c r="E79" s="38"/>
      <c r="F79" s="38"/>
      <c r="G79" s="38"/>
      <c r="H79" s="38"/>
      <c r="I79" s="38"/>
      <c r="J79" s="38"/>
      <c r="K79" s="38"/>
      <c r="L79" s="46"/>
      <c r="M79" s="62"/>
      <c r="N79" s="62"/>
      <c r="O79" s="62"/>
      <c r="P79" s="62"/>
      <c r="Q79" s="62"/>
      <c r="R79" s="61"/>
      <c r="S79" s="75"/>
      <c r="T79" s="75"/>
      <c r="U79" s="75"/>
      <c r="V79" s="80"/>
      <c r="W79" s="62"/>
      <c r="X79" s="123"/>
      <c r="Y79" s="123"/>
      <c r="Z79" s="131"/>
      <c r="AA79" s="139"/>
      <c r="AB79" s="144"/>
    </row>
    <row r="80" spans="1:28" ht="37.5" customHeight="1">
      <c r="A80" s="10"/>
      <c r="B80" s="12">
        <f t="shared" si="0"/>
        <v>27</v>
      </c>
      <c r="C80" s="32"/>
      <c r="D80" s="38"/>
      <c r="E80" s="38"/>
      <c r="F80" s="38"/>
      <c r="G80" s="38"/>
      <c r="H80" s="38"/>
      <c r="I80" s="38"/>
      <c r="J80" s="38"/>
      <c r="K80" s="38"/>
      <c r="L80" s="46"/>
      <c r="M80" s="62"/>
      <c r="N80" s="62"/>
      <c r="O80" s="62"/>
      <c r="P80" s="62"/>
      <c r="Q80" s="62"/>
      <c r="R80" s="61"/>
      <c r="S80" s="75"/>
      <c r="T80" s="75"/>
      <c r="U80" s="75"/>
      <c r="V80" s="80"/>
      <c r="W80" s="62"/>
      <c r="X80" s="123"/>
      <c r="Y80" s="123"/>
      <c r="Z80" s="131"/>
      <c r="AA80" s="139"/>
      <c r="AB80" s="144"/>
    </row>
    <row r="81" spans="1:28" ht="37.5" customHeight="1">
      <c r="A81" s="10"/>
      <c r="B81" s="12">
        <f t="shared" si="0"/>
        <v>28</v>
      </c>
      <c r="C81" s="32"/>
      <c r="D81" s="38"/>
      <c r="E81" s="38"/>
      <c r="F81" s="38"/>
      <c r="G81" s="38"/>
      <c r="H81" s="38"/>
      <c r="I81" s="38"/>
      <c r="J81" s="38"/>
      <c r="K81" s="38"/>
      <c r="L81" s="46"/>
      <c r="M81" s="62"/>
      <c r="N81" s="62"/>
      <c r="O81" s="62"/>
      <c r="P81" s="62"/>
      <c r="Q81" s="62"/>
      <c r="R81" s="61"/>
      <c r="S81" s="75"/>
      <c r="T81" s="75"/>
      <c r="U81" s="75"/>
      <c r="V81" s="80"/>
      <c r="W81" s="62"/>
      <c r="X81" s="123"/>
      <c r="Y81" s="123"/>
      <c r="Z81" s="131"/>
      <c r="AA81" s="139"/>
      <c r="AB81" s="144"/>
    </row>
    <row r="82" spans="1:28" ht="37.5" customHeight="1">
      <c r="A82" s="10"/>
      <c r="B82" s="12">
        <f t="shared" si="0"/>
        <v>29</v>
      </c>
      <c r="C82" s="32"/>
      <c r="D82" s="38"/>
      <c r="E82" s="38"/>
      <c r="F82" s="38"/>
      <c r="G82" s="38"/>
      <c r="H82" s="38"/>
      <c r="I82" s="38"/>
      <c r="J82" s="38"/>
      <c r="K82" s="38"/>
      <c r="L82" s="46"/>
      <c r="M82" s="62"/>
      <c r="N82" s="62"/>
      <c r="O82" s="62"/>
      <c r="P82" s="62"/>
      <c r="Q82" s="62"/>
      <c r="R82" s="61"/>
      <c r="S82" s="75"/>
      <c r="T82" s="75"/>
      <c r="U82" s="75"/>
      <c r="V82" s="80"/>
      <c r="W82" s="62"/>
      <c r="X82" s="123"/>
      <c r="Y82" s="123"/>
      <c r="Z82" s="131"/>
      <c r="AA82" s="139"/>
      <c r="AB82" s="144"/>
    </row>
    <row r="83" spans="1:28" ht="37.5" customHeight="1">
      <c r="A83" s="10"/>
      <c r="B83" s="12">
        <f t="shared" si="0"/>
        <v>30</v>
      </c>
      <c r="C83" s="32"/>
      <c r="D83" s="38"/>
      <c r="E83" s="38"/>
      <c r="F83" s="38"/>
      <c r="G83" s="38"/>
      <c r="H83" s="38"/>
      <c r="I83" s="38"/>
      <c r="J83" s="38"/>
      <c r="K83" s="38"/>
      <c r="L83" s="46"/>
      <c r="M83" s="62"/>
      <c r="N83" s="62"/>
      <c r="O83" s="62"/>
      <c r="P83" s="62"/>
      <c r="Q83" s="62"/>
      <c r="R83" s="61"/>
      <c r="S83" s="75"/>
      <c r="T83" s="75"/>
      <c r="U83" s="75"/>
      <c r="V83" s="80"/>
      <c r="W83" s="62"/>
      <c r="X83" s="123"/>
      <c r="Y83" s="123"/>
      <c r="Z83" s="131"/>
      <c r="AA83" s="139"/>
      <c r="AB83" s="144"/>
    </row>
    <row r="84" spans="1:28" ht="37.5" customHeight="1">
      <c r="A84" s="10"/>
      <c r="B84" s="12">
        <f t="shared" si="0"/>
        <v>31</v>
      </c>
      <c r="C84" s="32"/>
      <c r="D84" s="38"/>
      <c r="E84" s="38"/>
      <c r="F84" s="38"/>
      <c r="G84" s="38"/>
      <c r="H84" s="38"/>
      <c r="I84" s="38"/>
      <c r="J84" s="38"/>
      <c r="K84" s="38"/>
      <c r="L84" s="46"/>
      <c r="M84" s="62"/>
      <c r="N84" s="62"/>
      <c r="O84" s="62"/>
      <c r="P84" s="62"/>
      <c r="Q84" s="62"/>
      <c r="R84" s="61"/>
      <c r="S84" s="75"/>
      <c r="T84" s="75"/>
      <c r="U84" s="75"/>
      <c r="V84" s="80"/>
      <c r="W84" s="62"/>
      <c r="X84" s="123"/>
      <c r="Y84" s="123"/>
      <c r="Z84" s="131"/>
      <c r="AA84" s="139"/>
      <c r="AB84" s="144"/>
    </row>
    <row r="85" spans="1:28" ht="37.5" customHeight="1">
      <c r="A85" s="10"/>
      <c r="B85" s="12">
        <f t="shared" si="0"/>
        <v>32</v>
      </c>
      <c r="C85" s="32"/>
      <c r="D85" s="38"/>
      <c r="E85" s="38"/>
      <c r="F85" s="38"/>
      <c r="G85" s="38"/>
      <c r="H85" s="38"/>
      <c r="I85" s="38"/>
      <c r="J85" s="38"/>
      <c r="K85" s="38"/>
      <c r="L85" s="46"/>
      <c r="M85" s="62"/>
      <c r="N85" s="62"/>
      <c r="O85" s="62"/>
      <c r="P85" s="62"/>
      <c r="Q85" s="62"/>
      <c r="R85" s="61"/>
      <c r="S85" s="75"/>
      <c r="T85" s="75"/>
      <c r="U85" s="75"/>
      <c r="V85" s="80"/>
      <c r="W85" s="62"/>
      <c r="X85" s="123"/>
      <c r="Y85" s="123"/>
      <c r="Z85" s="131"/>
      <c r="AA85" s="139"/>
      <c r="AB85" s="144"/>
    </row>
    <row r="86" spans="1:28" ht="37.5" customHeight="1">
      <c r="A86" s="10"/>
      <c r="B86" s="12">
        <f t="shared" si="0"/>
        <v>33</v>
      </c>
      <c r="C86" s="32"/>
      <c r="D86" s="38"/>
      <c r="E86" s="38"/>
      <c r="F86" s="38"/>
      <c r="G86" s="38"/>
      <c r="H86" s="38"/>
      <c r="I86" s="38"/>
      <c r="J86" s="38"/>
      <c r="K86" s="38"/>
      <c r="L86" s="46"/>
      <c r="M86" s="62"/>
      <c r="N86" s="62"/>
      <c r="O86" s="62"/>
      <c r="P86" s="62"/>
      <c r="Q86" s="62"/>
      <c r="R86" s="61"/>
      <c r="S86" s="75"/>
      <c r="T86" s="75"/>
      <c r="U86" s="75"/>
      <c r="V86" s="80"/>
      <c r="W86" s="62"/>
      <c r="X86" s="123"/>
      <c r="Y86" s="123"/>
      <c r="Z86" s="131"/>
      <c r="AA86" s="139"/>
      <c r="AB86" s="144"/>
    </row>
    <row r="87" spans="1:28" ht="37.5" customHeight="1">
      <c r="A87" s="10"/>
      <c r="B87" s="12">
        <f t="shared" si="0"/>
        <v>34</v>
      </c>
      <c r="C87" s="32"/>
      <c r="D87" s="38"/>
      <c r="E87" s="38"/>
      <c r="F87" s="38"/>
      <c r="G87" s="38"/>
      <c r="H87" s="38"/>
      <c r="I87" s="38"/>
      <c r="J87" s="38"/>
      <c r="K87" s="38"/>
      <c r="L87" s="46"/>
      <c r="M87" s="62"/>
      <c r="N87" s="62"/>
      <c r="O87" s="62"/>
      <c r="P87" s="62"/>
      <c r="Q87" s="62"/>
      <c r="R87" s="61"/>
      <c r="S87" s="75"/>
      <c r="T87" s="75"/>
      <c r="U87" s="75"/>
      <c r="V87" s="80"/>
      <c r="W87" s="62"/>
      <c r="X87" s="123"/>
      <c r="Y87" s="123"/>
      <c r="Z87" s="131"/>
      <c r="AA87" s="139"/>
      <c r="AB87" s="144"/>
    </row>
    <row r="88" spans="1:28" ht="37.5" customHeight="1">
      <c r="A88" s="10"/>
      <c r="B88" s="12">
        <f t="shared" si="0"/>
        <v>35</v>
      </c>
      <c r="C88" s="32"/>
      <c r="D88" s="38"/>
      <c r="E88" s="38"/>
      <c r="F88" s="38"/>
      <c r="G88" s="38"/>
      <c r="H88" s="38"/>
      <c r="I88" s="38"/>
      <c r="J88" s="38"/>
      <c r="K88" s="38"/>
      <c r="L88" s="46"/>
      <c r="M88" s="62"/>
      <c r="N88" s="62"/>
      <c r="O88" s="62"/>
      <c r="P88" s="62"/>
      <c r="Q88" s="62"/>
      <c r="R88" s="61"/>
      <c r="S88" s="75"/>
      <c r="T88" s="75"/>
      <c r="U88" s="75"/>
      <c r="V88" s="80"/>
      <c r="W88" s="62"/>
      <c r="X88" s="123"/>
      <c r="Y88" s="123"/>
      <c r="Z88" s="131"/>
      <c r="AA88" s="139"/>
      <c r="AB88" s="144"/>
    </row>
    <row r="89" spans="1:28" ht="37.5" customHeight="1">
      <c r="A89" s="10"/>
      <c r="B89" s="12">
        <f t="shared" si="0"/>
        <v>36</v>
      </c>
      <c r="C89" s="32"/>
      <c r="D89" s="38"/>
      <c r="E89" s="38"/>
      <c r="F89" s="38"/>
      <c r="G89" s="38"/>
      <c r="H89" s="38"/>
      <c r="I89" s="38"/>
      <c r="J89" s="38"/>
      <c r="K89" s="38"/>
      <c r="L89" s="46"/>
      <c r="M89" s="62"/>
      <c r="N89" s="62"/>
      <c r="O89" s="62"/>
      <c r="P89" s="62"/>
      <c r="Q89" s="62"/>
      <c r="R89" s="61"/>
      <c r="S89" s="75"/>
      <c r="T89" s="75"/>
      <c r="U89" s="75"/>
      <c r="V89" s="80"/>
      <c r="W89" s="62"/>
      <c r="X89" s="123"/>
      <c r="Y89" s="123"/>
      <c r="Z89" s="131"/>
      <c r="AA89" s="139"/>
      <c r="AB89" s="144"/>
    </row>
    <row r="90" spans="1:28" ht="37.5" customHeight="1">
      <c r="A90" s="10"/>
      <c r="B90" s="12">
        <f t="shared" si="0"/>
        <v>37</v>
      </c>
      <c r="C90" s="32"/>
      <c r="D90" s="38"/>
      <c r="E90" s="38"/>
      <c r="F90" s="38"/>
      <c r="G90" s="38"/>
      <c r="H90" s="38"/>
      <c r="I90" s="38"/>
      <c r="J90" s="38"/>
      <c r="K90" s="38"/>
      <c r="L90" s="46"/>
      <c r="M90" s="62"/>
      <c r="N90" s="62"/>
      <c r="O90" s="62"/>
      <c r="P90" s="62"/>
      <c r="Q90" s="62"/>
      <c r="R90" s="61"/>
      <c r="S90" s="75"/>
      <c r="T90" s="75"/>
      <c r="U90" s="75"/>
      <c r="V90" s="80"/>
      <c r="W90" s="62"/>
      <c r="X90" s="123"/>
      <c r="Y90" s="123"/>
      <c r="Z90" s="131"/>
      <c r="AA90" s="139"/>
      <c r="AB90" s="144"/>
    </row>
    <row r="91" spans="1:28" ht="37.5" customHeight="1">
      <c r="A91" s="10"/>
      <c r="B91" s="12">
        <f t="shared" si="0"/>
        <v>38</v>
      </c>
      <c r="C91" s="32"/>
      <c r="D91" s="38"/>
      <c r="E91" s="38"/>
      <c r="F91" s="38"/>
      <c r="G91" s="38"/>
      <c r="H91" s="38"/>
      <c r="I91" s="38"/>
      <c r="J91" s="38"/>
      <c r="K91" s="38"/>
      <c r="L91" s="46"/>
      <c r="M91" s="62"/>
      <c r="N91" s="62"/>
      <c r="O91" s="62"/>
      <c r="P91" s="62"/>
      <c r="Q91" s="62"/>
      <c r="R91" s="61"/>
      <c r="S91" s="75"/>
      <c r="T91" s="75"/>
      <c r="U91" s="75"/>
      <c r="V91" s="80"/>
      <c r="W91" s="62"/>
      <c r="X91" s="123"/>
      <c r="Y91" s="123"/>
      <c r="Z91" s="131"/>
      <c r="AA91" s="139"/>
      <c r="AB91" s="144"/>
    </row>
    <row r="92" spans="1:28" ht="37.5" customHeight="1">
      <c r="A92" s="10"/>
      <c r="B92" s="12">
        <f t="shared" si="0"/>
        <v>39</v>
      </c>
      <c r="C92" s="32"/>
      <c r="D92" s="38"/>
      <c r="E92" s="38"/>
      <c r="F92" s="38"/>
      <c r="G92" s="38"/>
      <c r="H92" s="38"/>
      <c r="I92" s="38"/>
      <c r="J92" s="38"/>
      <c r="K92" s="38"/>
      <c r="L92" s="46"/>
      <c r="M92" s="62"/>
      <c r="N92" s="62"/>
      <c r="O92" s="62"/>
      <c r="P92" s="62"/>
      <c r="Q92" s="62"/>
      <c r="R92" s="61"/>
      <c r="S92" s="75"/>
      <c r="T92" s="75"/>
      <c r="U92" s="75"/>
      <c r="V92" s="80"/>
      <c r="W92" s="62"/>
      <c r="X92" s="123"/>
      <c r="Y92" s="123"/>
      <c r="Z92" s="131"/>
      <c r="AA92" s="139"/>
      <c r="AB92" s="144"/>
    </row>
    <row r="93" spans="1:28" ht="37.5" customHeight="1">
      <c r="A93" s="10"/>
      <c r="B93" s="12">
        <f t="shared" si="0"/>
        <v>40</v>
      </c>
      <c r="C93" s="32"/>
      <c r="D93" s="38"/>
      <c r="E93" s="38"/>
      <c r="F93" s="38"/>
      <c r="G93" s="38"/>
      <c r="H93" s="38"/>
      <c r="I93" s="38"/>
      <c r="J93" s="38"/>
      <c r="K93" s="38"/>
      <c r="L93" s="46"/>
      <c r="M93" s="62"/>
      <c r="N93" s="62"/>
      <c r="O93" s="62"/>
      <c r="P93" s="62"/>
      <c r="Q93" s="62"/>
      <c r="R93" s="61"/>
      <c r="S93" s="75"/>
      <c r="T93" s="75"/>
      <c r="U93" s="75"/>
      <c r="V93" s="80"/>
      <c r="W93" s="62"/>
      <c r="X93" s="123"/>
      <c r="Y93" s="123"/>
      <c r="Z93" s="131"/>
      <c r="AA93" s="139"/>
      <c r="AB93" s="144"/>
    </row>
    <row r="94" spans="1:28" ht="37.5" customHeight="1">
      <c r="A94" s="10"/>
      <c r="B94" s="12">
        <f t="shared" si="0"/>
        <v>41</v>
      </c>
      <c r="C94" s="32"/>
      <c r="D94" s="38"/>
      <c r="E94" s="38"/>
      <c r="F94" s="38"/>
      <c r="G94" s="38"/>
      <c r="H94" s="38"/>
      <c r="I94" s="38"/>
      <c r="J94" s="38"/>
      <c r="K94" s="38"/>
      <c r="L94" s="46"/>
      <c r="M94" s="62"/>
      <c r="N94" s="62"/>
      <c r="O94" s="62"/>
      <c r="P94" s="62"/>
      <c r="Q94" s="62"/>
      <c r="R94" s="61"/>
      <c r="S94" s="75"/>
      <c r="T94" s="75"/>
      <c r="U94" s="75"/>
      <c r="V94" s="80"/>
      <c r="W94" s="62"/>
      <c r="X94" s="123"/>
      <c r="Y94" s="123"/>
      <c r="Z94" s="131"/>
      <c r="AA94" s="139"/>
      <c r="AB94" s="144"/>
    </row>
    <row r="95" spans="1:28" ht="37.5" customHeight="1">
      <c r="A95" s="10"/>
      <c r="B95" s="12">
        <f t="shared" si="0"/>
        <v>42</v>
      </c>
      <c r="C95" s="32"/>
      <c r="D95" s="38"/>
      <c r="E95" s="38"/>
      <c r="F95" s="38"/>
      <c r="G95" s="38"/>
      <c r="H95" s="38"/>
      <c r="I95" s="38"/>
      <c r="J95" s="38"/>
      <c r="K95" s="38"/>
      <c r="L95" s="46"/>
      <c r="M95" s="62"/>
      <c r="N95" s="62"/>
      <c r="O95" s="62"/>
      <c r="P95" s="62"/>
      <c r="Q95" s="62"/>
      <c r="R95" s="61"/>
      <c r="S95" s="75"/>
      <c r="T95" s="75"/>
      <c r="U95" s="75"/>
      <c r="V95" s="80"/>
      <c r="W95" s="62"/>
      <c r="X95" s="123"/>
      <c r="Y95" s="123"/>
      <c r="Z95" s="131"/>
      <c r="AA95" s="139"/>
      <c r="AB95" s="144"/>
    </row>
    <row r="96" spans="1:28" ht="37.5" customHeight="1">
      <c r="A96" s="10"/>
      <c r="B96" s="12">
        <f t="shared" si="0"/>
        <v>43</v>
      </c>
      <c r="C96" s="32"/>
      <c r="D96" s="38"/>
      <c r="E96" s="38"/>
      <c r="F96" s="38"/>
      <c r="G96" s="38"/>
      <c r="H96" s="38"/>
      <c r="I96" s="38"/>
      <c r="J96" s="38"/>
      <c r="K96" s="38"/>
      <c r="L96" s="46"/>
      <c r="M96" s="62"/>
      <c r="N96" s="62"/>
      <c r="O96" s="62"/>
      <c r="P96" s="62"/>
      <c r="Q96" s="62"/>
      <c r="R96" s="61"/>
      <c r="S96" s="75"/>
      <c r="T96" s="75"/>
      <c r="U96" s="75"/>
      <c r="V96" s="80"/>
      <c r="W96" s="62"/>
      <c r="X96" s="123"/>
      <c r="Y96" s="123"/>
      <c r="Z96" s="131"/>
      <c r="AA96" s="139"/>
      <c r="AB96" s="144"/>
    </row>
    <row r="97" spans="1:28" ht="37.5" customHeight="1">
      <c r="A97" s="10"/>
      <c r="B97" s="12">
        <f t="shared" si="0"/>
        <v>44</v>
      </c>
      <c r="C97" s="32"/>
      <c r="D97" s="38"/>
      <c r="E97" s="38"/>
      <c r="F97" s="38"/>
      <c r="G97" s="38"/>
      <c r="H97" s="38"/>
      <c r="I97" s="38"/>
      <c r="J97" s="38"/>
      <c r="K97" s="38"/>
      <c r="L97" s="46"/>
      <c r="M97" s="62"/>
      <c r="N97" s="62"/>
      <c r="O97" s="62"/>
      <c r="P97" s="62"/>
      <c r="Q97" s="62"/>
      <c r="R97" s="61"/>
      <c r="S97" s="75"/>
      <c r="T97" s="75"/>
      <c r="U97" s="75"/>
      <c r="V97" s="80"/>
      <c r="W97" s="62"/>
      <c r="X97" s="123"/>
      <c r="Y97" s="123"/>
      <c r="Z97" s="131"/>
      <c r="AA97" s="139"/>
      <c r="AB97" s="144"/>
    </row>
    <row r="98" spans="1:28" ht="37.5" customHeight="1">
      <c r="A98" s="10"/>
      <c r="B98" s="12">
        <f t="shared" si="0"/>
        <v>45</v>
      </c>
      <c r="C98" s="32"/>
      <c r="D98" s="38"/>
      <c r="E98" s="38"/>
      <c r="F98" s="38"/>
      <c r="G98" s="38"/>
      <c r="H98" s="38"/>
      <c r="I98" s="38"/>
      <c r="J98" s="38"/>
      <c r="K98" s="38"/>
      <c r="L98" s="46"/>
      <c r="M98" s="62"/>
      <c r="N98" s="62"/>
      <c r="O98" s="62"/>
      <c r="P98" s="62"/>
      <c r="Q98" s="62"/>
      <c r="R98" s="61"/>
      <c r="S98" s="75"/>
      <c r="T98" s="75"/>
      <c r="U98" s="75"/>
      <c r="V98" s="80"/>
      <c r="W98" s="62"/>
      <c r="X98" s="123"/>
      <c r="Y98" s="123"/>
      <c r="Z98" s="131"/>
      <c r="AA98" s="139"/>
      <c r="AB98" s="144"/>
    </row>
    <row r="99" spans="1:28" ht="37.5" customHeight="1">
      <c r="A99" s="10"/>
      <c r="B99" s="12">
        <f t="shared" si="0"/>
        <v>46</v>
      </c>
      <c r="C99" s="32"/>
      <c r="D99" s="38"/>
      <c r="E99" s="38"/>
      <c r="F99" s="38"/>
      <c r="G99" s="38"/>
      <c r="H99" s="38"/>
      <c r="I99" s="38"/>
      <c r="J99" s="38"/>
      <c r="K99" s="38"/>
      <c r="L99" s="46"/>
      <c r="M99" s="62"/>
      <c r="N99" s="62"/>
      <c r="O99" s="62"/>
      <c r="P99" s="62"/>
      <c r="Q99" s="62"/>
      <c r="R99" s="61"/>
      <c r="S99" s="75"/>
      <c r="T99" s="75"/>
      <c r="U99" s="75"/>
      <c r="V99" s="80"/>
      <c r="W99" s="62"/>
      <c r="X99" s="123"/>
      <c r="Y99" s="123"/>
      <c r="Z99" s="131"/>
      <c r="AA99" s="139"/>
      <c r="AB99" s="144"/>
    </row>
    <row r="100" spans="1:28" ht="37.5" customHeight="1">
      <c r="A100" s="10"/>
      <c r="B100" s="12">
        <f t="shared" si="0"/>
        <v>47</v>
      </c>
      <c r="C100" s="32"/>
      <c r="D100" s="38"/>
      <c r="E100" s="38"/>
      <c r="F100" s="38"/>
      <c r="G100" s="38"/>
      <c r="H100" s="38"/>
      <c r="I100" s="38"/>
      <c r="J100" s="38"/>
      <c r="K100" s="38"/>
      <c r="L100" s="46"/>
      <c r="M100" s="62"/>
      <c r="N100" s="62"/>
      <c r="O100" s="62"/>
      <c r="P100" s="62"/>
      <c r="Q100" s="62"/>
      <c r="R100" s="61"/>
      <c r="S100" s="75"/>
      <c r="T100" s="75"/>
      <c r="U100" s="75"/>
      <c r="V100" s="80"/>
      <c r="W100" s="62"/>
      <c r="X100" s="123"/>
      <c r="Y100" s="123"/>
      <c r="Z100" s="131"/>
      <c r="AA100" s="139"/>
      <c r="AB100" s="144"/>
    </row>
    <row r="101" spans="1:28" ht="37.5" customHeight="1">
      <c r="A101" s="10"/>
      <c r="B101" s="12">
        <f t="shared" si="0"/>
        <v>48</v>
      </c>
      <c r="C101" s="32"/>
      <c r="D101" s="38"/>
      <c r="E101" s="38"/>
      <c r="F101" s="38"/>
      <c r="G101" s="38"/>
      <c r="H101" s="38"/>
      <c r="I101" s="38"/>
      <c r="J101" s="38"/>
      <c r="K101" s="38"/>
      <c r="L101" s="46"/>
      <c r="M101" s="62"/>
      <c r="N101" s="62"/>
      <c r="O101" s="62"/>
      <c r="P101" s="62"/>
      <c r="Q101" s="62"/>
      <c r="R101" s="61"/>
      <c r="S101" s="75"/>
      <c r="T101" s="75"/>
      <c r="U101" s="75"/>
      <c r="V101" s="80"/>
      <c r="W101" s="62"/>
      <c r="X101" s="123"/>
      <c r="Y101" s="123"/>
      <c r="Z101" s="131"/>
      <c r="AA101" s="139"/>
      <c r="AB101" s="144"/>
    </row>
    <row r="102" spans="1:28" ht="37.5" customHeight="1">
      <c r="A102" s="10"/>
      <c r="B102" s="12">
        <f t="shared" si="0"/>
        <v>49</v>
      </c>
      <c r="C102" s="32"/>
      <c r="D102" s="38"/>
      <c r="E102" s="38"/>
      <c r="F102" s="38"/>
      <c r="G102" s="38"/>
      <c r="H102" s="38"/>
      <c r="I102" s="38"/>
      <c r="J102" s="38"/>
      <c r="K102" s="38"/>
      <c r="L102" s="46"/>
      <c r="M102" s="62"/>
      <c r="N102" s="62"/>
      <c r="O102" s="62"/>
      <c r="P102" s="62"/>
      <c r="Q102" s="62"/>
      <c r="R102" s="61"/>
      <c r="S102" s="75"/>
      <c r="T102" s="75"/>
      <c r="U102" s="75"/>
      <c r="V102" s="80"/>
      <c r="W102" s="62"/>
      <c r="X102" s="123"/>
      <c r="Y102" s="123"/>
      <c r="Z102" s="131"/>
      <c r="AA102" s="139"/>
      <c r="AB102" s="144"/>
    </row>
    <row r="103" spans="1:28" ht="37.5" customHeight="1">
      <c r="A103" s="10"/>
      <c r="B103" s="12">
        <f t="shared" si="0"/>
        <v>50</v>
      </c>
      <c r="C103" s="32"/>
      <c r="D103" s="38"/>
      <c r="E103" s="38"/>
      <c r="F103" s="38"/>
      <c r="G103" s="38"/>
      <c r="H103" s="38"/>
      <c r="I103" s="38"/>
      <c r="J103" s="38"/>
      <c r="K103" s="38"/>
      <c r="L103" s="46"/>
      <c r="M103" s="62"/>
      <c r="N103" s="62"/>
      <c r="O103" s="62"/>
      <c r="P103" s="62"/>
      <c r="Q103" s="62"/>
      <c r="R103" s="61"/>
      <c r="S103" s="75"/>
      <c r="T103" s="75"/>
      <c r="U103" s="75"/>
      <c r="V103" s="80"/>
      <c r="W103" s="62"/>
      <c r="X103" s="123"/>
      <c r="Y103" s="123"/>
      <c r="Z103" s="131"/>
      <c r="AA103" s="139"/>
      <c r="AB103" s="144"/>
    </row>
    <row r="104" spans="1:28" ht="37.5" customHeight="1">
      <c r="A104" s="10"/>
      <c r="B104" s="12">
        <f t="shared" si="0"/>
        <v>51</v>
      </c>
      <c r="C104" s="32"/>
      <c r="D104" s="38"/>
      <c r="E104" s="38"/>
      <c r="F104" s="38"/>
      <c r="G104" s="38"/>
      <c r="H104" s="38"/>
      <c r="I104" s="38"/>
      <c r="J104" s="38"/>
      <c r="K104" s="38"/>
      <c r="L104" s="46"/>
      <c r="M104" s="62"/>
      <c r="N104" s="62"/>
      <c r="O104" s="62"/>
      <c r="P104" s="62"/>
      <c r="Q104" s="62"/>
      <c r="R104" s="61"/>
      <c r="S104" s="75"/>
      <c r="T104" s="75"/>
      <c r="U104" s="75"/>
      <c r="V104" s="80"/>
      <c r="W104" s="62"/>
      <c r="X104" s="123"/>
      <c r="Y104" s="123"/>
      <c r="Z104" s="131"/>
      <c r="AA104" s="139"/>
      <c r="AB104" s="144"/>
    </row>
    <row r="105" spans="1:28" ht="37.5" customHeight="1">
      <c r="A105" s="10"/>
      <c r="B105" s="12">
        <f t="shared" si="0"/>
        <v>52</v>
      </c>
      <c r="C105" s="32"/>
      <c r="D105" s="38"/>
      <c r="E105" s="38"/>
      <c r="F105" s="38"/>
      <c r="G105" s="38"/>
      <c r="H105" s="38"/>
      <c r="I105" s="38"/>
      <c r="J105" s="38"/>
      <c r="K105" s="38"/>
      <c r="L105" s="46"/>
      <c r="M105" s="62"/>
      <c r="N105" s="62"/>
      <c r="O105" s="62"/>
      <c r="P105" s="62"/>
      <c r="Q105" s="62"/>
      <c r="R105" s="61"/>
      <c r="S105" s="75"/>
      <c r="T105" s="75"/>
      <c r="U105" s="75"/>
      <c r="V105" s="80"/>
      <c r="W105" s="62"/>
      <c r="X105" s="123"/>
      <c r="Y105" s="123"/>
      <c r="Z105" s="131"/>
      <c r="AA105" s="139"/>
      <c r="AB105" s="144"/>
    </row>
    <row r="106" spans="1:28" ht="37.5" customHeight="1">
      <c r="A106" s="10"/>
      <c r="B106" s="12">
        <f t="shared" si="0"/>
        <v>53</v>
      </c>
      <c r="C106" s="32"/>
      <c r="D106" s="38"/>
      <c r="E106" s="38"/>
      <c r="F106" s="38"/>
      <c r="G106" s="38"/>
      <c r="H106" s="38"/>
      <c r="I106" s="38"/>
      <c r="J106" s="38"/>
      <c r="K106" s="38"/>
      <c r="L106" s="46"/>
      <c r="M106" s="62"/>
      <c r="N106" s="62"/>
      <c r="O106" s="62"/>
      <c r="P106" s="62"/>
      <c r="Q106" s="62"/>
      <c r="R106" s="61"/>
      <c r="S106" s="75"/>
      <c r="T106" s="75"/>
      <c r="U106" s="75"/>
      <c r="V106" s="80"/>
      <c r="W106" s="62"/>
      <c r="X106" s="123"/>
      <c r="Y106" s="123"/>
      <c r="Z106" s="131"/>
      <c r="AA106" s="139"/>
      <c r="AB106" s="144"/>
    </row>
    <row r="107" spans="1:28" ht="37.5" customHeight="1">
      <c r="A107" s="10"/>
      <c r="B107" s="12">
        <f t="shared" si="0"/>
        <v>54</v>
      </c>
      <c r="C107" s="32"/>
      <c r="D107" s="38"/>
      <c r="E107" s="38"/>
      <c r="F107" s="38"/>
      <c r="G107" s="38"/>
      <c r="H107" s="38"/>
      <c r="I107" s="38"/>
      <c r="J107" s="38"/>
      <c r="K107" s="38"/>
      <c r="L107" s="46"/>
      <c r="M107" s="62"/>
      <c r="N107" s="62"/>
      <c r="O107" s="62"/>
      <c r="P107" s="62"/>
      <c r="Q107" s="62"/>
      <c r="R107" s="61"/>
      <c r="S107" s="75"/>
      <c r="T107" s="75"/>
      <c r="U107" s="75"/>
      <c r="V107" s="80"/>
      <c r="W107" s="62"/>
      <c r="X107" s="123"/>
      <c r="Y107" s="123"/>
      <c r="Z107" s="131"/>
      <c r="AA107" s="139"/>
      <c r="AB107" s="144"/>
    </row>
    <row r="108" spans="1:28" ht="37.5" customHeight="1">
      <c r="A108" s="10"/>
      <c r="B108" s="12">
        <f t="shared" si="0"/>
        <v>55</v>
      </c>
      <c r="C108" s="32"/>
      <c r="D108" s="38"/>
      <c r="E108" s="38"/>
      <c r="F108" s="38"/>
      <c r="G108" s="38"/>
      <c r="H108" s="38"/>
      <c r="I108" s="38"/>
      <c r="J108" s="38"/>
      <c r="K108" s="38"/>
      <c r="L108" s="46"/>
      <c r="M108" s="62"/>
      <c r="N108" s="62"/>
      <c r="O108" s="62"/>
      <c r="P108" s="62"/>
      <c r="Q108" s="62"/>
      <c r="R108" s="61"/>
      <c r="S108" s="75"/>
      <c r="T108" s="75"/>
      <c r="U108" s="75"/>
      <c r="V108" s="80"/>
      <c r="W108" s="62"/>
      <c r="X108" s="123"/>
      <c r="Y108" s="123"/>
      <c r="Z108" s="131"/>
      <c r="AA108" s="139"/>
      <c r="AB108" s="144"/>
    </row>
    <row r="109" spans="1:28" ht="37.5" customHeight="1">
      <c r="A109" s="10"/>
      <c r="B109" s="12">
        <f t="shared" si="0"/>
        <v>56</v>
      </c>
      <c r="C109" s="32"/>
      <c r="D109" s="38"/>
      <c r="E109" s="38"/>
      <c r="F109" s="38"/>
      <c r="G109" s="38"/>
      <c r="H109" s="38"/>
      <c r="I109" s="38"/>
      <c r="J109" s="38"/>
      <c r="K109" s="38"/>
      <c r="L109" s="46"/>
      <c r="M109" s="62"/>
      <c r="N109" s="62"/>
      <c r="O109" s="62"/>
      <c r="P109" s="62"/>
      <c r="Q109" s="62"/>
      <c r="R109" s="61"/>
      <c r="S109" s="75"/>
      <c r="T109" s="75"/>
      <c r="U109" s="75"/>
      <c r="V109" s="80"/>
      <c r="W109" s="62"/>
      <c r="X109" s="123"/>
      <c r="Y109" s="123"/>
      <c r="Z109" s="131"/>
      <c r="AA109" s="139"/>
      <c r="AB109" s="144"/>
    </row>
    <row r="110" spans="1:28" ht="37.5" customHeight="1">
      <c r="A110" s="10"/>
      <c r="B110" s="12">
        <f t="shared" si="0"/>
        <v>57</v>
      </c>
      <c r="C110" s="32"/>
      <c r="D110" s="38"/>
      <c r="E110" s="38"/>
      <c r="F110" s="38"/>
      <c r="G110" s="38"/>
      <c r="H110" s="38"/>
      <c r="I110" s="38"/>
      <c r="J110" s="38"/>
      <c r="K110" s="38"/>
      <c r="L110" s="46"/>
      <c r="M110" s="62"/>
      <c r="N110" s="62"/>
      <c r="O110" s="62"/>
      <c r="P110" s="62"/>
      <c r="Q110" s="62"/>
      <c r="R110" s="61"/>
      <c r="S110" s="75"/>
      <c r="T110" s="75"/>
      <c r="U110" s="75"/>
      <c r="V110" s="80"/>
      <c r="W110" s="62"/>
      <c r="X110" s="123"/>
      <c r="Y110" s="123"/>
      <c r="Z110" s="131"/>
      <c r="AA110" s="139"/>
      <c r="AB110" s="144"/>
    </row>
    <row r="111" spans="1:28" ht="37.5" customHeight="1">
      <c r="A111" s="10"/>
      <c r="B111" s="12">
        <f t="shared" si="0"/>
        <v>58</v>
      </c>
      <c r="C111" s="32"/>
      <c r="D111" s="38"/>
      <c r="E111" s="38"/>
      <c r="F111" s="38"/>
      <c r="G111" s="38"/>
      <c r="H111" s="38"/>
      <c r="I111" s="38"/>
      <c r="J111" s="38"/>
      <c r="K111" s="38"/>
      <c r="L111" s="46"/>
      <c r="M111" s="62"/>
      <c r="N111" s="62"/>
      <c r="O111" s="62"/>
      <c r="P111" s="62"/>
      <c r="Q111" s="62"/>
      <c r="R111" s="61"/>
      <c r="S111" s="75"/>
      <c r="T111" s="75"/>
      <c r="U111" s="75"/>
      <c r="V111" s="80"/>
      <c r="W111" s="62"/>
      <c r="X111" s="123"/>
      <c r="Y111" s="123"/>
      <c r="Z111" s="131"/>
      <c r="AA111" s="139"/>
      <c r="AB111" s="144"/>
    </row>
    <row r="112" spans="1:28" ht="37.5" customHeight="1">
      <c r="A112" s="10"/>
      <c r="B112" s="12">
        <f t="shared" si="0"/>
        <v>59</v>
      </c>
      <c r="C112" s="32"/>
      <c r="D112" s="38"/>
      <c r="E112" s="38"/>
      <c r="F112" s="38"/>
      <c r="G112" s="38"/>
      <c r="H112" s="38"/>
      <c r="I112" s="38"/>
      <c r="J112" s="38"/>
      <c r="K112" s="38"/>
      <c r="L112" s="46"/>
      <c r="M112" s="62"/>
      <c r="N112" s="62"/>
      <c r="O112" s="62"/>
      <c r="P112" s="62"/>
      <c r="Q112" s="62"/>
      <c r="R112" s="61"/>
      <c r="S112" s="75"/>
      <c r="T112" s="75"/>
      <c r="U112" s="75"/>
      <c r="V112" s="80"/>
      <c r="W112" s="62"/>
      <c r="X112" s="123"/>
      <c r="Y112" s="123"/>
      <c r="Z112" s="131"/>
      <c r="AA112" s="139"/>
      <c r="AB112" s="144"/>
    </row>
    <row r="113" spans="1:28" ht="37.5" customHeight="1">
      <c r="A113" s="10"/>
      <c r="B113" s="12">
        <f t="shared" si="0"/>
        <v>60</v>
      </c>
      <c r="C113" s="32"/>
      <c r="D113" s="38"/>
      <c r="E113" s="38"/>
      <c r="F113" s="38"/>
      <c r="G113" s="38"/>
      <c r="H113" s="38"/>
      <c r="I113" s="38"/>
      <c r="J113" s="38"/>
      <c r="K113" s="38"/>
      <c r="L113" s="46"/>
      <c r="M113" s="62"/>
      <c r="N113" s="62"/>
      <c r="O113" s="62"/>
      <c r="P113" s="62"/>
      <c r="Q113" s="62"/>
      <c r="R113" s="61"/>
      <c r="S113" s="75"/>
      <c r="T113" s="75"/>
      <c r="U113" s="75"/>
      <c r="V113" s="80"/>
      <c r="W113" s="62"/>
      <c r="X113" s="123"/>
      <c r="Y113" s="123"/>
      <c r="Z113" s="131"/>
      <c r="AA113" s="139"/>
      <c r="AB113" s="144"/>
    </row>
    <row r="114" spans="1:28" ht="37.5" customHeight="1">
      <c r="A114" s="10"/>
      <c r="B114" s="12">
        <f t="shared" si="0"/>
        <v>61</v>
      </c>
      <c r="C114" s="32"/>
      <c r="D114" s="38"/>
      <c r="E114" s="38"/>
      <c r="F114" s="38"/>
      <c r="G114" s="38"/>
      <c r="H114" s="38"/>
      <c r="I114" s="38"/>
      <c r="J114" s="38"/>
      <c r="K114" s="38"/>
      <c r="L114" s="46"/>
      <c r="M114" s="62"/>
      <c r="N114" s="62"/>
      <c r="O114" s="62"/>
      <c r="P114" s="62"/>
      <c r="Q114" s="62"/>
      <c r="R114" s="61"/>
      <c r="S114" s="75"/>
      <c r="T114" s="75"/>
      <c r="U114" s="75"/>
      <c r="V114" s="80"/>
      <c r="W114" s="62"/>
      <c r="X114" s="123"/>
      <c r="Y114" s="123"/>
      <c r="Z114" s="131"/>
      <c r="AA114" s="139"/>
      <c r="AB114" s="144"/>
    </row>
    <row r="115" spans="1:28" ht="37.5" customHeight="1">
      <c r="A115" s="10"/>
      <c r="B115" s="12">
        <f t="shared" si="0"/>
        <v>62</v>
      </c>
      <c r="C115" s="32"/>
      <c r="D115" s="38"/>
      <c r="E115" s="38"/>
      <c r="F115" s="38"/>
      <c r="G115" s="38"/>
      <c r="H115" s="38"/>
      <c r="I115" s="38"/>
      <c r="J115" s="38"/>
      <c r="K115" s="38"/>
      <c r="L115" s="46"/>
      <c r="M115" s="62"/>
      <c r="N115" s="62"/>
      <c r="O115" s="62"/>
      <c r="P115" s="62"/>
      <c r="Q115" s="62"/>
      <c r="R115" s="61"/>
      <c r="S115" s="75"/>
      <c r="T115" s="75"/>
      <c r="U115" s="75"/>
      <c r="V115" s="80"/>
      <c r="W115" s="62"/>
      <c r="X115" s="123"/>
      <c r="Y115" s="123"/>
      <c r="Z115" s="131"/>
      <c r="AA115" s="139"/>
      <c r="AB115" s="144"/>
    </row>
    <row r="116" spans="1:28" ht="37.5" customHeight="1">
      <c r="A116" s="10"/>
      <c r="B116" s="12">
        <f t="shared" si="0"/>
        <v>63</v>
      </c>
      <c r="C116" s="32"/>
      <c r="D116" s="38"/>
      <c r="E116" s="38"/>
      <c r="F116" s="38"/>
      <c r="G116" s="38"/>
      <c r="H116" s="38"/>
      <c r="I116" s="38"/>
      <c r="J116" s="38"/>
      <c r="K116" s="38"/>
      <c r="L116" s="46"/>
      <c r="M116" s="62"/>
      <c r="N116" s="62"/>
      <c r="O116" s="62"/>
      <c r="P116" s="62"/>
      <c r="Q116" s="62"/>
      <c r="R116" s="61"/>
      <c r="S116" s="75"/>
      <c r="T116" s="75"/>
      <c r="U116" s="75"/>
      <c r="V116" s="80"/>
      <c r="W116" s="62"/>
      <c r="X116" s="123"/>
      <c r="Y116" s="123"/>
      <c r="Z116" s="131"/>
      <c r="AA116" s="139"/>
      <c r="AB116" s="144"/>
    </row>
    <row r="117" spans="1:28" ht="37.5" customHeight="1">
      <c r="A117" s="10"/>
      <c r="B117" s="12">
        <f t="shared" si="0"/>
        <v>64</v>
      </c>
      <c r="C117" s="32"/>
      <c r="D117" s="38"/>
      <c r="E117" s="38"/>
      <c r="F117" s="38"/>
      <c r="G117" s="38"/>
      <c r="H117" s="38"/>
      <c r="I117" s="38"/>
      <c r="J117" s="38"/>
      <c r="K117" s="38"/>
      <c r="L117" s="46"/>
      <c r="M117" s="62"/>
      <c r="N117" s="62"/>
      <c r="O117" s="62"/>
      <c r="P117" s="62"/>
      <c r="Q117" s="62"/>
      <c r="R117" s="61"/>
      <c r="S117" s="75"/>
      <c r="T117" s="75"/>
      <c r="U117" s="75"/>
      <c r="V117" s="80"/>
      <c r="W117" s="62"/>
      <c r="X117" s="123"/>
      <c r="Y117" s="123"/>
      <c r="Z117" s="131"/>
      <c r="AA117" s="139"/>
      <c r="AB117" s="144"/>
    </row>
    <row r="118" spans="1:28" ht="37.5" customHeight="1">
      <c r="A118" s="10"/>
      <c r="B118" s="12">
        <f t="shared" si="0"/>
        <v>65</v>
      </c>
      <c r="C118" s="32"/>
      <c r="D118" s="38"/>
      <c r="E118" s="38"/>
      <c r="F118" s="38"/>
      <c r="G118" s="38"/>
      <c r="H118" s="38"/>
      <c r="I118" s="38"/>
      <c r="J118" s="38"/>
      <c r="K118" s="38"/>
      <c r="L118" s="46"/>
      <c r="M118" s="62"/>
      <c r="N118" s="62"/>
      <c r="O118" s="62"/>
      <c r="P118" s="62"/>
      <c r="Q118" s="62"/>
      <c r="R118" s="61"/>
      <c r="S118" s="75"/>
      <c r="T118" s="75"/>
      <c r="U118" s="75"/>
      <c r="V118" s="80"/>
      <c r="W118" s="62"/>
      <c r="X118" s="123"/>
      <c r="Y118" s="123"/>
      <c r="Z118" s="131"/>
      <c r="AA118" s="139"/>
      <c r="AB118" s="144"/>
    </row>
    <row r="119" spans="1:28" ht="37.5" customHeight="1">
      <c r="A119" s="10"/>
      <c r="B119" s="12">
        <f t="shared" ref="B119:B153" si="1">B118+1</f>
        <v>66</v>
      </c>
      <c r="C119" s="32"/>
      <c r="D119" s="38"/>
      <c r="E119" s="38"/>
      <c r="F119" s="38"/>
      <c r="G119" s="38"/>
      <c r="H119" s="38"/>
      <c r="I119" s="38"/>
      <c r="J119" s="38"/>
      <c r="K119" s="38"/>
      <c r="L119" s="46"/>
      <c r="M119" s="62"/>
      <c r="N119" s="62"/>
      <c r="O119" s="62"/>
      <c r="P119" s="62"/>
      <c r="Q119" s="62"/>
      <c r="R119" s="61"/>
      <c r="S119" s="75"/>
      <c r="T119" s="75"/>
      <c r="U119" s="75"/>
      <c r="V119" s="80"/>
      <c r="W119" s="62"/>
      <c r="X119" s="123"/>
      <c r="Y119" s="123"/>
      <c r="Z119" s="131"/>
      <c r="AA119" s="139"/>
      <c r="AB119" s="144"/>
    </row>
    <row r="120" spans="1:28" ht="37.5" customHeight="1">
      <c r="A120" s="10"/>
      <c r="B120" s="12">
        <f t="shared" si="1"/>
        <v>67</v>
      </c>
      <c r="C120" s="32"/>
      <c r="D120" s="38"/>
      <c r="E120" s="38"/>
      <c r="F120" s="38"/>
      <c r="G120" s="38"/>
      <c r="H120" s="38"/>
      <c r="I120" s="38"/>
      <c r="J120" s="38"/>
      <c r="K120" s="38"/>
      <c r="L120" s="46"/>
      <c r="M120" s="62"/>
      <c r="N120" s="62"/>
      <c r="O120" s="62"/>
      <c r="P120" s="62"/>
      <c r="Q120" s="62"/>
      <c r="R120" s="61"/>
      <c r="S120" s="75"/>
      <c r="T120" s="75"/>
      <c r="U120" s="75"/>
      <c r="V120" s="80"/>
      <c r="W120" s="62"/>
      <c r="X120" s="123"/>
      <c r="Y120" s="123"/>
      <c r="Z120" s="131"/>
      <c r="AA120" s="139"/>
      <c r="AB120" s="144"/>
    </row>
    <row r="121" spans="1:28" ht="37.5" customHeight="1">
      <c r="A121" s="10"/>
      <c r="B121" s="12">
        <f t="shared" si="1"/>
        <v>68</v>
      </c>
      <c r="C121" s="32"/>
      <c r="D121" s="38"/>
      <c r="E121" s="38"/>
      <c r="F121" s="38"/>
      <c r="G121" s="38"/>
      <c r="H121" s="38"/>
      <c r="I121" s="38"/>
      <c r="J121" s="38"/>
      <c r="K121" s="38"/>
      <c r="L121" s="46"/>
      <c r="M121" s="62"/>
      <c r="N121" s="62"/>
      <c r="O121" s="62"/>
      <c r="P121" s="62"/>
      <c r="Q121" s="62"/>
      <c r="R121" s="61"/>
      <c r="S121" s="75"/>
      <c r="T121" s="75"/>
      <c r="U121" s="75"/>
      <c r="V121" s="80"/>
      <c r="W121" s="62"/>
      <c r="X121" s="123"/>
      <c r="Y121" s="123"/>
      <c r="Z121" s="131"/>
      <c r="AA121" s="139"/>
      <c r="AB121" s="144"/>
    </row>
    <row r="122" spans="1:28" ht="37.5" customHeight="1">
      <c r="A122" s="10"/>
      <c r="B122" s="12">
        <f t="shared" si="1"/>
        <v>69</v>
      </c>
      <c r="C122" s="32"/>
      <c r="D122" s="38"/>
      <c r="E122" s="38"/>
      <c r="F122" s="38"/>
      <c r="G122" s="38"/>
      <c r="H122" s="38"/>
      <c r="I122" s="38"/>
      <c r="J122" s="38"/>
      <c r="K122" s="38"/>
      <c r="L122" s="46"/>
      <c r="M122" s="62"/>
      <c r="N122" s="62"/>
      <c r="O122" s="62"/>
      <c r="P122" s="62"/>
      <c r="Q122" s="62"/>
      <c r="R122" s="61"/>
      <c r="S122" s="75"/>
      <c r="T122" s="75"/>
      <c r="U122" s="75"/>
      <c r="V122" s="80"/>
      <c r="W122" s="62"/>
      <c r="X122" s="123"/>
      <c r="Y122" s="123"/>
      <c r="Z122" s="131"/>
      <c r="AA122" s="139"/>
      <c r="AB122" s="144"/>
    </row>
    <row r="123" spans="1:28" ht="37.5" customHeight="1">
      <c r="A123" s="10"/>
      <c r="B123" s="12">
        <f t="shared" si="1"/>
        <v>70</v>
      </c>
      <c r="C123" s="32"/>
      <c r="D123" s="38"/>
      <c r="E123" s="38"/>
      <c r="F123" s="38"/>
      <c r="G123" s="38"/>
      <c r="H123" s="38"/>
      <c r="I123" s="38"/>
      <c r="J123" s="38"/>
      <c r="K123" s="38"/>
      <c r="L123" s="46"/>
      <c r="M123" s="62"/>
      <c r="N123" s="62"/>
      <c r="O123" s="62"/>
      <c r="P123" s="62"/>
      <c r="Q123" s="62"/>
      <c r="R123" s="61"/>
      <c r="S123" s="75"/>
      <c r="T123" s="75"/>
      <c r="U123" s="75"/>
      <c r="V123" s="80"/>
      <c r="W123" s="62"/>
      <c r="X123" s="123"/>
      <c r="Y123" s="123"/>
      <c r="Z123" s="131"/>
      <c r="AA123" s="139"/>
      <c r="AB123" s="144"/>
    </row>
    <row r="124" spans="1:28" ht="37.5" customHeight="1">
      <c r="A124" s="10"/>
      <c r="B124" s="12">
        <f t="shared" si="1"/>
        <v>71</v>
      </c>
      <c r="C124" s="32"/>
      <c r="D124" s="38"/>
      <c r="E124" s="38"/>
      <c r="F124" s="38"/>
      <c r="G124" s="38"/>
      <c r="H124" s="38"/>
      <c r="I124" s="38"/>
      <c r="J124" s="38"/>
      <c r="K124" s="38"/>
      <c r="L124" s="46"/>
      <c r="M124" s="62"/>
      <c r="N124" s="62"/>
      <c r="O124" s="62"/>
      <c r="P124" s="62"/>
      <c r="Q124" s="62"/>
      <c r="R124" s="61"/>
      <c r="S124" s="75"/>
      <c r="T124" s="75"/>
      <c r="U124" s="75"/>
      <c r="V124" s="80"/>
      <c r="W124" s="62"/>
      <c r="X124" s="123"/>
      <c r="Y124" s="123"/>
      <c r="Z124" s="131"/>
      <c r="AA124" s="139"/>
      <c r="AB124" s="144"/>
    </row>
    <row r="125" spans="1:28" ht="37.5" customHeight="1">
      <c r="A125" s="10"/>
      <c r="B125" s="12">
        <f t="shared" si="1"/>
        <v>72</v>
      </c>
      <c r="C125" s="32"/>
      <c r="D125" s="38"/>
      <c r="E125" s="38"/>
      <c r="F125" s="38"/>
      <c r="G125" s="38"/>
      <c r="H125" s="38"/>
      <c r="I125" s="38"/>
      <c r="J125" s="38"/>
      <c r="K125" s="38"/>
      <c r="L125" s="46"/>
      <c r="M125" s="62"/>
      <c r="N125" s="62"/>
      <c r="O125" s="62"/>
      <c r="P125" s="62"/>
      <c r="Q125" s="62"/>
      <c r="R125" s="61"/>
      <c r="S125" s="75"/>
      <c r="T125" s="75"/>
      <c r="U125" s="75"/>
      <c r="V125" s="80"/>
      <c r="W125" s="62"/>
      <c r="X125" s="123"/>
      <c r="Y125" s="123"/>
      <c r="Z125" s="131"/>
      <c r="AA125" s="139"/>
      <c r="AB125" s="144"/>
    </row>
    <row r="126" spans="1:28" ht="37.5" customHeight="1">
      <c r="A126" s="10"/>
      <c r="B126" s="12">
        <f t="shared" si="1"/>
        <v>73</v>
      </c>
      <c r="C126" s="32"/>
      <c r="D126" s="38"/>
      <c r="E126" s="38"/>
      <c r="F126" s="38"/>
      <c r="G126" s="38"/>
      <c r="H126" s="38"/>
      <c r="I126" s="38"/>
      <c r="J126" s="38"/>
      <c r="K126" s="38"/>
      <c r="L126" s="46"/>
      <c r="M126" s="62"/>
      <c r="N126" s="62"/>
      <c r="O126" s="62"/>
      <c r="P126" s="62"/>
      <c r="Q126" s="62"/>
      <c r="R126" s="61"/>
      <c r="S126" s="75"/>
      <c r="T126" s="75"/>
      <c r="U126" s="75"/>
      <c r="V126" s="80"/>
      <c r="W126" s="62"/>
      <c r="X126" s="123"/>
      <c r="Y126" s="123"/>
      <c r="Z126" s="131"/>
      <c r="AA126" s="139"/>
      <c r="AB126" s="144"/>
    </row>
    <row r="127" spans="1:28" ht="37.5" customHeight="1">
      <c r="A127" s="10"/>
      <c r="B127" s="12">
        <f t="shared" si="1"/>
        <v>74</v>
      </c>
      <c r="C127" s="32"/>
      <c r="D127" s="38"/>
      <c r="E127" s="38"/>
      <c r="F127" s="38"/>
      <c r="G127" s="38"/>
      <c r="H127" s="38"/>
      <c r="I127" s="38"/>
      <c r="J127" s="38"/>
      <c r="K127" s="38"/>
      <c r="L127" s="46"/>
      <c r="M127" s="62"/>
      <c r="N127" s="62"/>
      <c r="O127" s="62"/>
      <c r="P127" s="62"/>
      <c r="Q127" s="62"/>
      <c r="R127" s="61"/>
      <c r="S127" s="75"/>
      <c r="T127" s="75"/>
      <c r="U127" s="75"/>
      <c r="V127" s="80"/>
      <c r="W127" s="62"/>
      <c r="X127" s="123"/>
      <c r="Y127" s="123"/>
      <c r="Z127" s="131"/>
      <c r="AA127" s="139"/>
      <c r="AB127" s="144"/>
    </row>
    <row r="128" spans="1:28" ht="37.5" customHeight="1">
      <c r="A128" s="10"/>
      <c r="B128" s="12">
        <f t="shared" si="1"/>
        <v>75</v>
      </c>
      <c r="C128" s="32"/>
      <c r="D128" s="38"/>
      <c r="E128" s="38"/>
      <c r="F128" s="38"/>
      <c r="G128" s="38"/>
      <c r="H128" s="38"/>
      <c r="I128" s="38"/>
      <c r="J128" s="38"/>
      <c r="K128" s="38"/>
      <c r="L128" s="46"/>
      <c r="M128" s="62"/>
      <c r="N128" s="62"/>
      <c r="O128" s="62"/>
      <c r="P128" s="62"/>
      <c r="Q128" s="62"/>
      <c r="R128" s="61"/>
      <c r="S128" s="75"/>
      <c r="T128" s="75"/>
      <c r="U128" s="75"/>
      <c r="V128" s="80"/>
      <c r="W128" s="62"/>
      <c r="X128" s="123"/>
      <c r="Y128" s="123"/>
      <c r="Z128" s="131"/>
      <c r="AA128" s="139"/>
      <c r="AB128" s="144"/>
    </row>
    <row r="129" spans="1:28" ht="37.5" customHeight="1">
      <c r="A129" s="10"/>
      <c r="B129" s="12">
        <f t="shared" si="1"/>
        <v>76</v>
      </c>
      <c r="C129" s="32"/>
      <c r="D129" s="38"/>
      <c r="E129" s="38"/>
      <c r="F129" s="38"/>
      <c r="G129" s="38"/>
      <c r="H129" s="38"/>
      <c r="I129" s="38"/>
      <c r="J129" s="38"/>
      <c r="K129" s="38"/>
      <c r="L129" s="46"/>
      <c r="M129" s="62"/>
      <c r="N129" s="62"/>
      <c r="O129" s="62"/>
      <c r="P129" s="62"/>
      <c r="Q129" s="62"/>
      <c r="R129" s="61"/>
      <c r="S129" s="75"/>
      <c r="T129" s="75"/>
      <c r="U129" s="75"/>
      <c r="V129" s="80"/>
      <c r="W129" s="62"/>
      <c r="X129" s="123"/>
      <c r="Y129" s="123"/>
      <c r="Z129" s="131"/>
      <c r="AA129" s="139"/>
      <c r="AB129" s="144"/>
    </row>
    <row r="130" spans="1:28" ht="37.5" customHeight="1">
      <c r="A130" s="10"/>
      <c r="B130" s="12">
        <f t="shared" si="1"/>
        <v>77</v>
      </c>
      <c r="C130" s="32"/>
      <c r="D130" s="38"/>
      <c r="E130" s="38"/>
      <c r="F130" s="38"/>
      <c r="G130" s="38"/>
      <c r="H130" s="38"/>
      <c r="I130" s="38"/>
      <c r="J130" s="38"/>
      <c r="K130" s="38"/>
      <c r="L130" s="46"/>
      <c r="M130" s="62"/>
      <c r="N130" s="62"/>
      <c r="O130" s="62"/>
      <c r="P130" s="62"/>
      <c r="Q130" s="62"/>
      <c r="R130" s="61"/>
      <c r="S130" s="75"/>
      <c r="T130" s="75"/>
      <c r="U130" s="75"/>
      <c r="V130" s="80"/>
      <c r="W130" s="62"/>
      <c r="X130" s="123"/>
      <c r="Y130" s="123"/>
      <c r="Z130" s="131"/>
      <c r="AA130" s="139"/>
      <c r="AB130" s="144"/>
    </row>
    <row r="131" spans="1:28" ht="37.5" customHeight="1">
      <c r="A131" s="10"/>
      <c r="B131" s="12">
        <f t="shared" si="1"/>
        <v>78</v>
      </c>
      <c r="C131" s="32"/>
      <c r="D131" s="38"/>
      <c r="E131" s="38"/>
      <c r="F131" s="38"/>
      <c r="G131" s="38"/>
      <c r="H131" s="38"/>
      <c r="I131" s="38"/>
      <c r="J131" s="38"/>
      <c r="K131" s="38"/>
      <c r="L131" s="46"/>
      <c r="M131" s="62"/>
      <c r="N131" s="62"/>
      <c r="O131" s="62"/>
      <c r="P131" s="62"/>
      <c r="Q131" s="62"/>
      <c r="R131" s="61"/>
      <c r="S131" s="75"/>
      <c r="T131" s="75"/>
      <c r="U131" s="75"/>
      <c r="V131" s="80"/>
      <c r="W131" s="62"/>
      <c r="X131" s="123"/>
      <c r="Y131" s="123"/>
      <c r="Z131" s="131"/>
      <c r="AA131" s="139"/>
      <c r="AB131" s="144"/>
    </row>
    <row r="132" spans="1:28" ht="37.5" customHeight="1">
      <c r="A132" s="10"/>
      <c r="B132" s="12">
        <f t="shared" si="1"/>
        <v>79</v>
      </c>
      <c r="C132" s="32"/>
      <c r="D132" s="38"/>
      <c r="E132" s="38"/>
      <c r="F132" s="38"/>
      <c r="G132" s="38"/>
      <c r="H132" s="38"/>
      <c r="I132" s="38"/>
      <c r="J132" s="38"/>
      <c r="K132" s="38"/>
      <c r="L132" s="46"/>
      <c r="M132" s="62"/>
      <c r="N132" s="62"/>
      <c r="O132" s="62"/>
      <c r="P132" s="62"/>
      <c r="Q132" s="62"/>
      <c r="R132" s="61"/>
      <c r="S132" s="75"/>
      <c r="T132" s="75"/>
      <c r="U132" s="75"/>
      <c r="V132" s="80"/>
      <c r="W132" s="62"/>
      <c r="X132" s="123"/>
      <c r="Y132" s="123"/>
      <c r="Z132" s="131"/>
      <c r="AA132" s="139"/>
      <c r="AB132" s="144"/>
    </row>
    <row r="133" spans="1:28" ht="37.5" customHeight="1">
      <c r="A133" s="10"/>
      <c r="B133" s="12">
        <f t="shared" si="1"/>
        <v>80</v>
      </c>
      <c r="C133" s="32"/>
      <c r="D133" s="38"/>
      <c r="E133" s="38"/>
      <c r="F133" s="38"/>
      <c r="G133" s="38"/>
      <c r="H133" s="38"/>
      <c r="I133" s="38"/>
      <c r="J133" s="38"/>
      <c r="K133" s="38"/>
      <c r="L133" s="46"/>
      <c r="M133" s="62"/>
      <c r="N133" s="62"/>
      <c r="O133" s="62"/>
      <c r="P133" s="62"/>
      <c r="Q133" s="62"/>
      <c r="R133" s="61"/>
      <c r="S133" s="75"/>
      <c r="T133" s="75"/>
      <c r="U133" s="75"/>
      <c r="V133" s="80"/>
      <c r="W133" s="62"/>
      <c r="X133" s="123"/>
      <c r="Y133" s="123"/>
      <c r="Z133" s="131"/>
      <c r="AA133" s="139"/>
      <c r="AB133" s="144"/>
    </row>
    <row r="134" spans="1:28" ht="37.5" customHeight="1">
      <c r="A134" s="10"/>
      <c r="B134" s="12">
        <f t="shared" si="1"/>
        <v>81</v>
      </c>
      <c r="C134" s="32"/>
      <c r="D134" s="38"/>
      <c r="E134" s="38"/>
      <c r="F134" s="38"/>
      <c r="G134" s="38"/>
      <c r="H134" s="38"/>
      <c r="I134" s="38"/>
      <c r="J134" s="38"/>
      <c r="K134" s="38"/>
      <c r="L134" s="46"/>
      <c r="M134" s="62"/>
      <c r="N134" s="62"/>
      <c r="O134" s="62"/>
      <c r="P134" s="62"/>
      <c r="Q134" s="62"/>
      <c r="R134" s="61"/>
      <c r="S134" s="75"/>
      <c r="T134" s="75"/>
      <c r="U134" s="75"/>
      <c r="V134" s="80"/>
      <c r="W134" s="62"/>
      <c r="X134" s="123"/>
      <c r="Y134" s="123"/>
      <c r="Z134" s="131"/>
      <c r="AA134" s="139"/>
      <c r="AB134" s="144"/>
    </row>
    <row r="135" spans="1:28" ht="37.5" customHeight="1">
      <c r="A135" s="10"/>
      <c r="B135" s="12">
        <f t="shared" si="1"/>
        <v>82</v>
      </c>
      <c r="C135" s="32"/>
      <c r="D135" s="38"/>
      <c r="E135" s="38"/>
      <c r="F135" s="38"/>
      <c r="G135" s="38"/>
      <c r="H135" s="38"/>
      <c r="I135" s="38"/>
      <c r="J135" s="38"/>
      <c r="K135" s="38"/>
      <c r="L135" s="46"/>
      <c r="M135" s="62"/>
      <c r="N135" s="62"/>
      <c r="O135" s="62"/>
      <c r="P135" s="62"/>
      <c r="Q135" s="62"/>
      <c r="R135" s="61"/>
      <c r="S135" s="75"/>
      <c r="T135" s="75"/>
      <c r="U135" s="75"/>
      <c r="V135" s="80"/>
      <c r="W135" s="62"/>
      <c r="X135" s="123"/>
      <c r="Y135" s="123"/>
      <c r="Z135" s="131"/>
      <c r="AA135" s="139"/>
      <c r="AB135" s="144"/>
    </row>
    <row r="136" spans="1:28" ht="37.5" customHeight="1">
      <c r="A136" s="10"/>
      <c r="B136" s="12">
        <f t="shared" si="1"/>
        <v>83</v>
      </c>
      <c r="C136" s="32"/>
      <c r="D136" s="38"/>
      <c r="E136" s="38"/>
      <c r="F136" s="38"/>
      <c r="G136" s="38"/>
      <c r="H136" s="38"/>
      <c r="I136" s="38"/>
      <c r="J136" s="38"/>
      <c r="K136" s="38"/>
      <c r="L136" s="46"/>
      <c r="M136" s="62"/>
      <c r="N136" s="62"/>
      <c r="O136" s="62"/>
      <c r="P136" s="62"/>
      <c r="Q136" s="62"/>
      <c r="R136" s="61"/>
      <c r="S136" s="75"/>
      <c r="T136" s="75"/>
      <c r="U136" s="75"/>
      <c r="V136" s="80"/>
      <c r="W136" s="62"/>
      <c r="X136" s="123"/>
      <c r="Y136" s="123"/>
      <c r="Z136" s="131"/>
      <c r="AA136" s="139"/>
      <c r="AB136" s="144"/>
    </row>
    <row r="137" spans="1:28" ht="37.5" customHeight="1">
      <c r="A137" s="10"/>
      <c r="B137" s="12">
        <f t="shared" si="1"/>
        <v>84</v>
      </c>
      <c r="C137" s="32"/>
      <c r="D137" s="38"/>
      <c r="E137" s="38"/>
      <c r="F137" s="38"/>
      <c r="G137" s="38"/>
      <c r="H137" s="38"/>
      <c r="I137" s="38"/>
      <c r="J137" s="38"/>
      <c r="K137" s="38"/>
      <c r="L137" s="46"/>
      <c r="M137" s="62"/>
      <c r="N137" s="62"/>
      <c r="O137" s="62"/>
      <c r="P137" s="62"/>
      <c r="Q137" s="62"/>
      <c r="R137" s="61"/>
      <c r="S137" s="75"/>
      <c r="T137" s="75"/>
      <c r="U137" s="75"/>
      <c r="V137" s="80"/>
      <c r="W137" s="62"/>
      <c r="X137" s="123"/>
      <c r="Y137" s="123"/>
      <c r="Z137" s="131"/>
      <c r="AA137" s="139"/>
      <c r="AB137" s="144"/>
    </row>
    <row r="138" spans="1:28" ht="37.5" customHeight="1">
      <c r="A138" s="10"/>
      <c r="B138" s="12">
        <f t="shared" si="1"/>
        <v>85</v>
      </c>
      <c r="C138" s="32"/>
      <c r="D138" s="38"/>
      <c r="E138" s="38"/>
      <c r="F138" s="38"/>
      <c r="G138" s="38"/>
      <c r="H138" s="38"/>
      <c r="I138" s="38"/>
      <c r="J138" s="38"/>
      <c r="K138" s="38"/>
      <c r="L138" s="46"/>
      <c r="M138" s="62"/>
      <c r="N138" s="62"/>
      <c r="O138" s="62"/>
      <c r="P138" s="62"/>
      <c r="Q138" s="62"/>
      <c r="R138" s="61"/>
      <c r="S138" s="75"/>
      <c r="T138" s="75"/>
      <c r="U138" s="75"/>
      <c r="V138" s="80"/>
      <c r="W138" s="62"/>
      <c r="X138" s="123"/>
      <c r="Y138" s="123"/>
      <c r="Z138" s="131"/>
      <c r="AA138" s="139"/>
      <c r="AB138" s="144"/>
    </row>
    <row r="139" spans="1:28" ht="37.5" customHeight="1">
      <c r="A139" s="10"/>
      <c r="B139" s="12">
        <f t="shared" si="1"/>
        <v>86</v>
      </c>
      <c r="C139" s="32"/>
      <c r="D139" s="38"/>
      <c r="E139" s="38"/>
      <c r="F139" s="38"/>
      <c r="G139" s="38"/>
      <c r="H139" s="38"/>
      <c r="I139" s="38"/>
      <c r="J139" s="38"/>
      <c r="K139" s="38"/>
      <c r="L139" s="46"/>
      <c r="M139" s="62"/>
      <c r="N139" s="62"/>
      <c r="O139" s="62"/>
      <c r="P139" s="62"/>
      <c r="Q139" s="62"/>
      <c r="R139" s="61"/>
      <c r="S139" s="75"/>
      <c r="T139" s="75"/>
      <c r="U139" s="75"/>
      <c r="V139" s="80"/>
      <c r="W139" s="62"/>
      <c r="X139" s="123"/>
      <c r="Y139" s="123"/>
      <c r="Z139" s="131"/>
      <c r="AA139" s="139"/>
      <c r="AB139" s="144"/>
    </row>
    <row r="140" spans="1:28" ht="37.5" customHeight="1">
      <c r="A140" s="10"/>
      <c r="B140" s="12">
        <f t="shared" si="1"/>
        <v>87</v>
      </c>
      <c r="C140" s="32"/>
      <c r="D140" s="38"/>
      <c r="E140" s="38"/>
      <c r="F140" s="38"/>
      <c r="G140" s="38"/>
      <c r="H140" s="38"/>
      <c r="I140" s="38"/>
      <c r="J140" s="38"/>
      <c r="K140" s="38"/>
      <c r="L140" s="46"/>
      <c r="M140" s="62"/>
      <c r="N140" s="62"/>
      <c r="O140" s="62"/>
      <c r="P140" s="62"/>
      <c r="Q140" s="62"/>
      <c r="R140" s="61"/>
      <c r="S140" s="75"/>
      <c r="T140" s="75"/>
      <c r="U140" s="75"/>
      <c r="V140" s="80"/>
      <c r="W140" s="62"/>
      <c r="X140" s="123"/>
      <c r="Y140" s="123"/>
      <c r="Z140" s="131"/>
      <c r="AA140" s="139"/>
      <c r="AB140" s="144"/>
    </row>
    <row r="141" spans="1:28" ht="37.5" customHeight="1">
      <c r="A141" s="10"/>
      <c r="B141" s="12">
        <f t="shared" si="1"/>
        <v>88</v>
      </c>
      <c r="C141" s="32"/>
      <c r="D141" s="38"/>
      <c r="E141" s="38"/>
      <c r="F141" s="38"/>
      <c r="G141" s="38"/>
      <c r="H141" s="38"/>
      <c r="I141" s="38"/>
      <c r="J141" s="38"/>
      <c r="K141" s="38"/>
      <c r="L141" s="46"/>
      <c r="M141" s="62"/>
      <c r="N141" s="62"/>
      <c r="O141" s="62"/>
      <c r="P141" s="62"/>
      <c r="Q141" s="62"/>
      <c r="R141" s="61"/>
      <c r="S141" s="75"/>
      <c r="T141" s="75"/>
      <c r="U141" s="75"/>
      <c r="V141" s="80"/>
      <c r="W141" s="62"/>
      <c r="X141" s="123"/>
      <c r="Y141" s="123"/>
      <c r="Z141" s="131"/>
      <c r="AA141" s="139"/>
      <c r="AB141" s="144"/>
    </row>
    <row r="142" spans="1:28" ht="37.5" customHeight="1">
      <c r="A142" s="10"/>
      <c r="B142" s="12">
        <f t="shared" si="1"/>
        <v>89</v>
      </c>
      <c r="C142" s="32"/>
      <c r="D142" s="38"/>
      <c r="E142" s="38"/>
      <c r="F142" s="38"/>
      <c r="G142" s="38"/>
      <c r="H142" s="38"/>
      <c r="I142" s="38"/>
      <c r="J142" s="38"/>
      <c r="K142" s="38"/>
      <c r="L142" s="46"/>
      <c r="M142" s="62"/>
      <c r="N142" s="62"/>
      <c r="O142" s="62"/>
      <c r="P142" s="62"/>
      <c r="Q142" s="62"/>
      <c r="R142" s="61"/>
      <c r="S142" s="75"/>
      <c r="T142" s="75"/>
      <c r="U142" s="75"/>
      <c r="V142" s="80"/>
      <c r="W142" s="62"/>
      <c r="X142" s="123"/>
      <c r="Y142" s="123"/>
      <c r="Z142" s="131"/>
      <c r="AA142" s="139"/>
      <c r="AB142" s="144"/>
    </row>
    <row r="143" spans="1:28" ht="37.5" customHeight="1">
      <c r="A143" s="10"/>
      <c r="B143" s="12">
        <f t="shared" si="1"/>
        <v>90</v>
      </c>
      <c r="C143" s="32"/>
      <c r="D143" s="38"/>
      <c r="E143" s="38"/>
      <c r="F143" s="38"/>
      <c r="G143" s="38"/>
      <c r="H143" s="38"/>
      <c r="I143" s="38"/>
      <c r="J143" s="38"/>
      <c r="K143" s="38"/>
      <c r="L143" s="46"/>
      <c r="M143" s="62"/>
      <c r="N143" s="62"/>
      <c r="O143" s="62"/>
      <c r="P143" s="62"/>
      <c r="Q143" s="62"/>
      <c r="R143" s="61"/>
      <c r="S143" s="75"/>
      <c r="T143" s="75"/>
      <c r="U143" s="75"/>
      <c r="V143" s="80"/>
      <c r="W143" s="62"/>
      <c r="X143" s="123"/>
      <c r="Y143" s="123"/>
      <c r="Z143" s="131"/>
      <c r="AA143" s="139"/>
      <c r="AB143" s="144"/>
    </row>
    <row r="144" spans="1:28" ht="37.5" customHeight="1">
      <c r="A144" s="10"/>
      <c r="B144" s="12">
        <f t="shared" si="1"/>
        <v>91</v>
      </c>
      <c r="C144" s="32"/>
      <c r="D144" s="38"/>
      <c r="E144" s="38"/>
      <c r="F144" s="38"/>
      <c r="G144" s="38"/>
      <c r="H144" s="38"/>
      <c r="I144" s="38"/>
      <c r="J144" s="38"/>
      <c r="K144" s="38"/>
      <c r="L144" s="46"/>
      <c r="M144" s="62"/>
      <c r="N144" s="62"/>
      <c r="O144" s="62"/>
      <c r="P144" s="62"/>
      <c r="Q144" s="62"/>
      <c r="R144" s="61"/>
      <c r="S144" s="75"/>
      <c r="T144" s="75"/>
      <c r="U144" s="75"/>
      <c r="V144" s="80"/>
      <c r="W144" s="62"/>
      <c r="X144" s="123"/>
      <c r="Y144" s="123"/>
      <c r="Z144" s="131"/>
      <c r="AA144" s="139"/>
      <c r="AB144" s="144"/>
    </row>
    <row r="145" spans="1:28" ht="37.5" customHeight="1">
      <c r="A145" s="10"/>
      <c r="B145" s="12">
        <f t="shared" si="1"/>
        <v>92</v>
      </c>
      <c r="C145" s="32"/>
      <c r="D145" s="38"/>
      <c r="E145" s="38"/>
      <c r="F145" s="38"/>
      <c r="G145" s="38"/>
      <c r="H145" s="38"/>
      <c r="I145" s="38"/>
      <c r="J145" s="38"/>
      <c r="K145" s="38"/>
      <c r="L145" s="46"/>
      <c r="M145" s="62"/>
      <c r="N145" s="62"/>
      <c r="O145" s="62"/>
      <c r="P145" s="62"/>
      <c r="Q145" s="62"/>
      <c r="R145" s="61"/>
      <c r="S145" s="75"/>
      <c r="T145" s="75"/>
      <c r="U145" s="75"/>
      <c r="V145" s="80"/>
      <c r="W145" s="62"/>
      <c r="X145" s="123"/>
      <c r="Y145" s="123"/>
      <c r="Z145" s="131"/>
      <c r="AA145" s="139"/>
      <c r="AB145" s="144"/>
    </row>
    <row r="146" spans="1:28" ht="37.5" customHeight="1">
      <c r="A146" s="10"/>
      <c r="B146" s="12">
        <f t="shared" si="1"/>
        <v>93</v>
      </c>
      <c r="C146" s="32"/>
      <c r="D146" s="38"/>
      <c r="E146" s="38"/>
      <c r="F146" s="38"/>
      <c r="G146" s="38"/>
      <c r="H146" s="38"/>
      <c r="I146" s="38"/>
      <c r="J146" s="38"/>
      <c r="K146" s="38"/>
      <c r="L146" s="46"/>
      <c r="M146" s="62"/>
      <c r="N146" s="62"/>
      <c r="O146" s="62"/>
      <c r="P146" s="62"/>
      <c r="Q146" s="62"/>
      <c r="R146" s="61"/>
      <c r="S146" s="75"/>
      <c r="T146" s="75"/>
      <c r="U146" s="75"/>
      <c r="V146" s="80"/>
      <c r="W146" s="62"/>
      <c r="X146" s="123"/>
      <c r="Y146" s="123"/>
      <c r="Z146" s="131"/>
      <c r="AA146" s="139"/>
      <c r="AB146" s="144"/>
    </row>
    <row r="147" spans="1:28" ht="37.5" customHeight="1">
      <c r="A147" s="10"/>
      <c r="B147" s="12">
        <f t="shared" si="1"/>
        <v>94</v>
      </c>
      <c r="C147" s="32"/>
      <c r="D147" s="38"/>
      <c r="E147" s="38"/>
      <c r="F147" s="38"/>
      <c r="G147" s="38"/>
      <c r="H147" s="38"/>
      <c r="I147" s="38"/>
      <c r="J147" s="38"/>
      <c r="K147" s="38"/>
      <c r="L147" s="46"/>
      <c r="M147" s="62"/>
      <c r="N147" s="62"/>
      <c r="O147" s="62"/>
      <c r="P147" s="62"/>
      <c r="Q147" s="62"/>
      <c r="R147" s="61"/>
      <c r="S147" s="75"/>
      <c r="T147" s="75"/>
      <c r="U147" s="75"/>
      <c r="V147" s="80"/>
      <c r="W147" s="62"/>
      <c r="X147" s="123"/>
      <c r="Y147" s="123"/>
      <c r="Z147" s="131"/>
      <c r="AA147" s="139"/>
      <c r="AB147" s="144"/>
    </row>
    <row r="148" spans="1:28" ht="37.5" customHeight="1">
      <c r="A148" s="10"/>
      <c r="B148" s="12">
        <f t="shared" si="1"/>
        <v>95</v>
      </c>
      <c r="C148" s="32"/>
      <c r="D148" s="38"/>
      <c r="E148" s="38"/>
      <c r="F148" s="38"/>
      <c r="G148" s="38"/>
      <c r="H148" s="38"/>
      <c r="I148" s="38"/>
      <c r="J148" s="38"/>
      <c r="K148" s="38"/>
      <c r="L148" s="46"/>
      <c r="M148" s="62"/>
      <c r="N148" s="62"/>
      <c r="O148" s="62"/>
      <c r="P148" s="62"/>
      <c r="Q148" s="62"/>
      <c r="R148" s="61"/>
      <c r="S148" s="75"/>
      <c r="T148" s="75"/>
      <c r="U148" s="75"/>
      <c r="V148" s="80"/>
      <c r="W148" s="62"/>
      <c r="X148" s="123"/>
      <c r="Y148" s="123"/>
      <c r="Z148" s="131"/>
      <c r="AA148" s="139"/>
      <c r="AB148" s="144"/>
    </row>
    <row r="149" spans="1:28" ht="37.5" customHeight="1">
      <c r="A149" s="10"/>
      <c r="B149" s="12">
        <f t="shared" si="1"/>
        <v>96</v>
      </c>
      <c r="C149" s="32"/>
      <c r="D149" s="38"/>
      <c r="E149" s="38"/>
      <c r="F149" s="38"/>
      <c r="G149" s="38"/>
      <c r="H149" s="38"/>
      <c r="I149" s="38"/>
      <c r="J149" s="38"/>
      <c r="K149" s="38"/>
      <c r="L149" s="46"/>
      <c r="M149" s="62"/>
      <c r="N149" s="62"/>
      <c r="O149" s="62"/>
      <c r="P149" s="62"/>
      <c r="Q149" s="62"/>
      <c r="R149" s="61"/>
      <c r="S149" s="75"/>
      <c r="T149" s="75"/>
      <c r="U149" s="75"/>
      <c r="V149" s="80"/>
      <c r="W149" s="62"/>
      <c r="X149" s="123"/>
      <c r="Y149" s="123"/>
      <c r="Z149" s="131"/>
      <c r="AA149" s="139"/>
      <c r="AB149" s="144"/>
    </row>
    <row r="150" spans="1:28" ht="37.5" customHeight="1">
      <c r="A150" s="10"/>
      <c r="B150" s="12">
        <f t="shared" si="1"/>
        <v>97</v>
      </c>
      <c r="C150" s="32"/>
      <c r="D150" s="38"/>
      <c r="E150" s="38"/>
      <c r="F150" s="38"/>
      <c r="G150" s="38"/>
      <c r="H150" s="38"/>
      <c r="I150" s="38"/>
      <c r="J150" s="38"/>
      <c r="K150" s="38"/>
      <c r="L150" s="46"/>
      <c r="M150" s="62"/>
      <c r="N150" s="62"/>
      <c r="O150" s="62"/>
      <c r="P150" s="62"/>
      <c r="Q150" s="62"/>
      <c r="R150" s="61"/>
      <c r="S150" s="75"/>
      <c r="T150" s="75"/>
      <c r="U150" s="75"/>
      <c r="V150" s="80"/>
      <c r="W150" s="62"/>
      <c r="X150" s="123"/>
      <c r="Y150" s="123"/>
      <c r="Z150" s="131"/>
      <c r="AA150" s="139"/>
      <c r="AB150" s="144"/>
    </row>
    <row r="151" spans="1:28" ht="37.5" customHeight="1">
      <c r="A151" s="10"/>
      <c r="B151" s="12">
        <f t="shared" si="1"/>
        <v>98</v>
      </c>
      <c r="C151" s="32"/>
      <c r="D151" s="38"/>
      <c r="E151" s="38"/>
      <c r="F151" s="38"/>
      <c r="G151" s="38"/>
      <c r="H151" s="38"/>
      <c r="I151" s="38"/>
      <c r="J151" s="38"/>
      <c r="K151" s="38"/>
      <c r="L151" s="46"/>
      <c r="M151" s="62"/>
      <c r="N151" s="62"/>
      <c r="O151" s="62"/>
      <c r="P151" s="62"/>
      <c r="Q151" s="62"/>
      <c r="R151" s="61"/>
      <c r="S151" s="75"/>
      <c r="T151" s="75"/>
      <c r="U151" s="75"/>
      <c r="V151" s="80"/>
      <c r="W151" s="62"/>
      <c r="X151" s="123"/>
      <c r="Y151" s="123"/>
      <c r="Z151" s="131"/>
      <c r="AA151" s="139"/>
      <c r="AB151" s="144"/>
    </row>
    <row r="152" spans="1:28" ht="37.5" customHeight="1">
      <c r="A152" s="10"/>
      <c r="B152" s="12">
        <f t="shared" si="1"/>
        <v>99</v>
      </c>
      <c r="C152" s="32"/>
      <c r="D152" s="38"/>
      <c r="E152" s="38"/>
      <c r="F152" s="38"/>
      <c r="G152" s="38"/>
      <c r="H152" s="38"/>
      <c r="I152" s="38"/>
      <c r="J152" s="38"/>
      <c r="K152" s="38"/>
      <c r="L152" s="46"/>
      <c r="M152" s="62"/>
      <c r="N152" s="62"/>
      <c r="O152" s="62"/>
      <c r="P152" s="62"/>
      <c r="Q152" s="62"/>
      <c r="R152" s="61"/>
      <c r="S152" s="75"/>
      <c r="T152" s="75"/>
      <c r="U152" s="75"/>
      <c r="V152" s="80"/>
      <c r="W152" s="62"/>
      <c r="X152" s="123"/>
      <c r="Y152" s="123"/>
      <c r="Z152" s="131"/>
      <c r="AA152" s="139"/>
      <c r="AB152" s="144"/>
    </row>
    <row r="153" spans="1:28" ht="37.5" customHeight="1">
      <c r="A153" s="10"/>
      <c r="B153" s="12">
        <f t="shared" si="1"/>
        <v>100</v>
      </c>
      <c r="C153" s="33"/>
      <c r="D153" s="39"/>
      <c r="E153" s="39"/>
      <c r="F153" s="39"/>
      <c r="G153" s="39"/>
      <c r="H153" s="39"/>
      <c r="I153" s="39"/>
      <c r="J153" s="39"/>
      <c r="K153" s="39"/>
      <c r="L153" s="47"/>
      <c r="M153" s="63"/>
      <c r="N153" s="63"/>
      <c r="O153" s="63"/>
      <c r="P153" s="63"/>
      <c r="Q153" s="63"/>
      <c r="R153" s="85"/>
      <c r="S153" s="90"/>
      <c r="T153" s="90"/>
      <c r="U153" s="90"/>
      <c r="V153" s="98"/>
      <c r="W153" s="63"/>
      <c r="X153" s="124"/>
      <c r="Y153" s="124"/>
      <c r="Z153" s="132"/>
      <c r="AA153" s="140"/>
      <c r="AB153" s="144"/>
    </row>
    <row r="154" spans="1:28" ht="4.5" customHeight="1">
      <c r="A154" s="11"/>
    </row>
    <row r="155" spans="1:28" ht="28.5" customHeight="1">
      <c r="B155" s="23"/>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8" ht="20.100000000000001" customHeight="1">
      <c r="T156" s="92"/>
      <c r="U156" s="92"/>
      <c r="V156" s="92"/>
      <c r="W156" s="92"/>
      <c r="X156" s="92"/>
      <c r="Y156" s="92"/>
    </row>
    <row r="157" spans="1:28" ht="20.100000000000001" customHeight="1">
      <c r="T157" s="92"/>
      <c r="U157" s="92"/>
      <c r="V157" s="92"/>
      <c r="W157" s="92"/>
      <c r="X157" s="92"/>
      <c r="Y157" s="92"/>
    </row>
    <row r="158" spans="1:28" ht="20.100000000000001" customHeight="1">
      <c r="T158" s="92"/>
      <c r="U158" s="92"/>
      <c r="V158" s="92"/>
      <c r="W158" s="92"/>
      <c r="X158" s="92"/>
      <c r="Y158" s="92"/>
    </row>
    <row r="159" spans="1:28" ht="20.100000000000001" customHeight="1">
      <c r="T159" s="92"/>
      <c r="U159" s="92"/>
      <c r="V159" s="99"/>
      <c r="W159" s="99"/>
      <c r="X159" s="92"/>
      <c r="Y159" s="92"/>
    </row>
    <row r="160" spans="1:28" ht="20.100000000000001" customHeight="1">
      <c r="T160" s="92"/>
      <c r="U160" s="92"/>
      <c r="V160" s="100"/>
      <c r="W160" s="100"/>
      <c r="X160" s="92"/>
      <c r="Y160" s="92"/>
    </row>
    <row r="161" spans="20:25" ht="20.100000000000001" customHeight="1">
      <c r="T161" s="92"/>
      <c r="U161" s="92"/>
      <c r="V161" s="101"/>
      <c r="W161" s="101"/>
      <c r="X161" s="92"/>
      <c r="Y161" s="92"/>
    </row>
    <row r="162" spans="20:25" ht="20.100000000000001" customHeight="1">
      <c r="T162" s="92"/>
      <c r="U162" s="92"/>
      <c r="V162" s="92"/>
      <c r="W162" s="92"/>
      <c r="X162" s="92"/>
      <c r="Y162" s="92"/>
    </row>
  </sheetData>
  <sheetProtection algorithmName="SHA-512" hashValue="xDrB2ISQgKxiK2BV3mCXhhvkeSMLYAKQ8sUtuRog8ZI+aIL/YGTOmXs/NcL+73KOH2yxJcKn/KY/uKQBlYHl7g==" saltValue="9YEuqXazesnW/cIQbQb5Dg==" spinCount="100000"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view="pageBreakPreview" topLeftCell="A232" zoomScale="110" zoomScaleNormal="120" zoomScaleSheetLayoutView="110" workbookViewId="0">
      <selection activeCell="B196" sqref="B196"/>
    </sheetView>
  </sheetViews>
  <sheetFormatPr defaultColWidth="9" defaultRowHeight="13.2"/>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177</v>
      </c>
      <c r="B1" s="10"/>
      <c r="C1" s="10"/>
      <c r="D1" s="10"/>
      <c r="E1" s="10"/>
      <c r="F1" s="10"/>
      <c r="G1" s="10"/>
      <c r="H1" s="10"/>
      <c r="I1" s="10"/>
      <c r="J1" s="10"/>
      <c r="K1" s="10"/>
      <c r="L1" s="10"/>
      <c r="M1" s="10"/>
      <c r="N1" s="10"/>
      <c r="O1" s="10"/>
      <c r="P1" s="10"/>
      <c r="Q1" s="10"/>
      <c r="R1" s="10"/>
      <c r="S1" s="10"/>
      <c r="T1" s="10"/>
      <c r="U1" s="10"/>
      <c r="V1" s="10"/>
      <c r="W1" s="10"/>
      <c r="X1" s="10"/>
      <c r="Y1" s="684" t="s">
        <v>38</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272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274</v>
      </c>
      <c r="V4" s="625">
        <v>5</v>
      </c>
      <c r="W4" s="625"/>
      <c r="X4" s="656" t="s">
        <v>44</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2" customFormat="1" ht="19.5" customHeight="1">
      <c r="A6" s="155" t="s">
        <v>178</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27</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18</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151</v>
      </c>
      <c r="B10" s="262"/>
      <c r="C10" s="262"/>
      <c r="D10" s="262"/>
      <c r="E10" s="262"/>
      <c r="F10" s="443"/>
      <c r="G10" s="471" t="s">
        <v>23</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27</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11</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150</v>
      </c>
      <c r="B15" s="161"/>
      <c r="C15" s="161"/>
      <c r="D15" s="161"/>
      <c r="E15" s="161"/>
      <c r="F15" s="161"/>
      <c r="G15" s="475" t="s">
        <v>4</v>
      </c>
      <c r="H15" s="161"/>
      <c r="I15" s="161"/>
      <c r="J15" s="161"/>
      <c r="K15" s="496" t="str">
        <f>IF(基本情報入力シート!M46="","",基本情報入力シート!M46)</f>
        <v/>
      </c>
      <c r="L15" s="506"/>
      <c r="M15" s="506"/>
      <c r="N15" s="506"/>
      <c r="O15" s="506"/>
      <c r="P15" s="506"/>
      <c r="Q15" s="506"/>
      <c r="R15" s="506"/>
      <c r="S15" s="506"/>
      <c r="T15" s="599"/>
      <c r="U15" s="616" t="s">
        <v>134</v>
      </c>
      <c r="V15" s="626"/>
      <c r="W15" s="626"/>
      <c r="X15" s="475"/>
      <c r="Y15" s="496" t="str">
        <f>IF(基本情報入力シート!M47="","",基本情報入力シート!M47)</f>
        <v/>
      </c>
      <c r="Z15" s="506"/>
      <c r="AA15" s="506"/>
      <c r="AB15" s="506"/>
      <c r="AC15" s="506"/>
      <c r="AD15" s="506"/>
      <c r="AE15" s="506"/>
      <c r="AF15" s="506"/>
      <c r="AG15" s="506"/>
      <c r="AH15" s="506"/>
      <c r="AI15" s="506"/>
      <c r="AJ15" s="599"/>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374</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375</v>
      </c>
      <c r="D19" s="385"/>
      <c r="E19" s="385"/>
      <c r="F19" s="385"/>
      <c r="G19" s="385"/>
      <c r="H19" s="385"/>
      <c r="I19" s="385"/>
      <c r="J19" s="385"/>
      <c r="K19" s="385"/>
      <c r="L19" s="507"/>
      <c r="M19" s="523"/>
      <c r="N19" s="536" t="s">
        <v>451</v>
      </c>
      <c r="O19" s="549"/>
      <c r="P19" s="549"/>
      <c r="Q19" s="549"/>
      <c r="R19" s="549"/>
      <c r="S19" s="549"/>
      <c r="T19" s="549"/>
      <c r="U19" s="549"/>
      <c r="V19" s="549"/>
      <c r="W19" s="641"/>
      <c r="X19" s="657"/>
      <c r="Y19" s="685" t="s">
        <v>176</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3"/>
    </row>
    <row r="22" spans="1:49" ht="22.5" customHeight="1">
      <c r="A22" s="167" t="s">
        <v>179</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T22" s="923"/>
    </row>
    <row r="23" spans="1:49" ht="12.75" customHeight="1">
      <c r="A23" s="168" t="s">
        <v>108</v>
      </c>
      <c r="B23" s="269" t="s">
        <v>313</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T23" s="923"/>
    </row>
    <row r="24" spans="1:49" ht="12.75" customHeight="1">
      <c r="A24" s="168" t="s">
        <v>108</v>
      </c>
      <c r="B24" s="269" t="s">
        <v>193</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T24" s="923"/>
    </row>
    <row r="25" spans="1:49" ht="12.75" customHeight="1">
      <c r="A25" s="169" t="s">
        <v>380</v>
      </c>
      <c r="B25" s="269" t="s">
        <v>381</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T25" s="923"/>
    </row>
    <row r="26" spans="1:49" ht="12.75" customHeight="1">
      <c r="A26" s="169" t="s">
        <v>135</v>
      </c>
      <c r="B26" s="269" t="s">
        <v>291</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T26" s="923"/>
    </row>
    <row r="27" spans="1:49" ht="20.25" customHeight="1">
      <c r="A27" s="170" t="s">
        <v>250</v>
      </c>
      <c r="B27" s="270" t="s">
        <v>268</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T27" s="923"/>
    </row>
    <row r="28" spans="1:49" ht="12.75" customHeight="1">
      <c r="A28" s="169" t="s">
        <v>226</v>
      </c>
      <c r="B28" s="269" t="s">
        <v>382</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T29" s="923"/>
    </row>
    <row r="30" spans="1:49" ht="18.75" customHeight="1">
      <c r="A30" s="171" t="s">
        <v>331</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T30" s="923"/>
    </row>
    <row r="31" spans="1:49" ht="18.75" customHeight="1">
      <c r="A31" s="172" t="s">
        <v>336</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T31" s="923"/>
    </row>
    <row r="32" spans="1:49" ht="26.25" customHeight="1">
      <c r="A32" s="173" t="s">
        <v>32</v>
      </c>
      <c r="B32" s="273" t="s">
        <v>173</v>
      </c>
      <c r="C32" s="273"/>
      <c r="D32" s="386">
        <f>IF(V4=0,"",V4)</f>
        <v>5</v>
      </c>
      <c r="E32" s="386"/>
      <c r="F32" s="446" t="s">
        <v>275</v>
      </c>
      <c r="G32" s="476"/>
      <c r="H32" s="476"/>
      <c r="I32" s="476"/>
      <c r="J32" s="476"/>
      <c r="K32" s="476"/>
      <c r="L32" s="476"/>
      <c r="M32" s="476"/>
      <c r="N32" s="476"/>
      <c r="O32" s="550"/>
      <c r="P32" s="556">
        <f>SUM(P37,W37,AD37)</f>
        <v>0</v>
      </c>
      <c r="Q32" s="565"/>
      <c r="R32" s="565"/>
      <c r="S32" s="565"/>
      <c r="T32" s="565"/>
      <c r="U32" s="617"/>
      <c r="V32" s="628" t="s">
        <v>14</v>
      </c>
      <c r="W32" s="179"/>
      <c r="X32" s="179"/>
      <c r="Y32" s="179"/>
      <c r="Z32" s="179"/>
      <c r="AA32" s="179"/>
      <c r="AB32" s="179"/>
      <c r="AC32" s="179"/>
      <c r="AD32" s="179"/>
      <c r="AE32" s="179"/>
      <c r="AF32" s="179"/>
      <c r="AG32" s="179"/>
      <c r="AH32" s="179"/>
      <c r="AI32" s="179"/>
      <c r="AJ32" s="10"/>
      <c r="AT32" s="923"/>
    </row>
    <row r="33" spans="1:73" ht="30" customHeight="1">
      <c r="A33" s="173" t="s">
        <v>33</v>
      </c>
      <c r="B33" s="274" t="s">
        <v>50</v>
      </c>
      <c r="C33" s="350"/>
      <c r="D33" s="350"/>
      <c r="E33" s="350"/>
      <c r="F33" s="350"/>
      <c r="G33" s="350"/>
      <c r="H33" s="350"/>
      <c r="I33" s="350"/>
      <c r="J33" s="350"/>
      <c r="K33" s="350"/>
      <c r="L33" s="350"/>
      <c r="M33" s="350"/>
      <c r="N33" s="350"/>
      <c r="O33" s="551"/>
      <c r="P33" s="556">
        <f>SUM(P38,W38,AD38)</f>
        <v>0</v>
      </c>
      <c r="Q33" s="565"/>
      <c r="R33" s="565"/>
      <c r="S33" s="565"/>
      <c r="T33" s="565"/>
      <c r="U33" s="617"/>
      <c r="V33" s="629" t="s">
        <v>14</v>
      </c>
      <c r="W33" s="179"/>
      <c r="X33" s="179"/>
      <c r="Y33" s="179"/>
      <c r="Z33" s="179"/>
      <c r="AA33" s="179"/>
      <c r="AB33" s="179"/>
      <c r="AC33" s="179"/>
      <c r="AD33" s="179"/>
      <c r="AE33" s="179"/>
      <c r="AF33" s="179"/>
      <c r="AG33" s="179"/>
      <c r="AH33" s="179"/>
      <c r="AI33" s="179"/>
      <c r="AJ33" s="10"/>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T34" s="923"/>
    </row>
    <row r="35" spans="1:73" ht="20.25" customHeight="1">
      <c r="A35" s="171" t="s">
        <v>332</v>
      </c>
      <c r="B35" s="271"/>
      <c r="C35" s="179"/>
      <c r="D35" s="179"/>
      <c r="E35" s="179"/>
      <c r="F35" s="179"/>
      <c r="G35" s="179"/>
      <c r="H35" s="179"/>
      <c r="I35" s="179"/>
      <c r="J35" s="179"/>
      <c r="K35" s="179"/>
      <c r="L35" s="179"/>
      <c r="M35" s="179"/>
      <c r="N35" s="179"/>
      <c r="O35" s="179"/>
      <c r="P35" s="179"/>
      <c r="Q35" s="179"/>
      <c r="R35" s="179"/>
      <c r="S35" s="179"/>
      <c r="T35" s="179"/>
      <c r="U35" s="179"/>
      <c r="V35" s="630" t="s">
        <v>347</v>
      </c>
      <c r="W35" s="642"/>
      <c r="X35" s="642"/>
      <c r="Y35" s="642"/>
      <c r="Z35" s="415"/>
      <c r="AA35" s="415"/>
      <c r="AB35" s="724"/>
      <c r="AC35" s="630" t="s">
        <v>348</v>
      </c>
      <c r="AD35" s="642"/>
      <c r="AE35" s="642"/>
      <c r="AF35" s="642"/>
      <c r="AG35" s="642"/>
      <c r="AH35" s="642"/>
      <c r="AI35" s="415"/>
      <c r="AJ35" s="630" t="s">
        <v>349</v>
      </c>
      <c r="AT35" s="923"/>
    </row>
    <row r="36" spans="1:73" ht="18.75" customHeight="1">
      <c r="A36" s="174"/>
      <c r="B36" s="275"/>
      <c r="C36" s="275"/>
      <c r="D36" s="275"/>
      <c r="E36" s="275"/>
      <c r="F36" s="275"/>
      <c r="G36" s="275"/>
      <c r="H36" s="275"/>
      <c r="I36" s="275"/>
      <c r="J36" s="275"/>
      <c r="K36" s="275"/>
      <c r="L36" s="275"/>
      <c r="M36" s="275"/>
      <c r="N36" s="275"/>
      <c r="O36" s="552"/>
      <c r="P36" s="557" t="s">
        <v>266</v>
      </c>
      <c r="Q36" s="566"/>
      <c r="R36" s="566"/>
      <c r="S36" s="566"/>
      <c r="T36" s="566"/>
      <c r="U36" s="618"/>
      <c r="V36" s="631" t="str">
        <f>IF(B19="○",IF(P37="","",IF(P38="","",IF(P38&gt;P37,"○","☓"))),"")</f>
        <v/>
      </c>
      <c r="W36" s="643" t="s">
        <v>276</v>
      </c>
      <c r="X36" s="566"/>
      <c r="Y36" s="566"/>
      <c r="Z36" s="566"/>
      <c r="AA36" s="566"/>
      <c r="AB36" s="618"/>
      <c r="AC36" s="631" t="str">
        <f>IF(M19="○",IF(W37="","",IF(W38="","",IF(W38&gt;W37,"○","☓"))),"")</f>
        <v/>
      </c>
      <c r="AD36" s="643" t="s">
        <v>271</v>
      </c>
      <c r="AE36" s="566"/>
      <c r="AF36" s="566"/>
      <c r="AG36" s="566"/>
      <c r="AH36" s="566"/>
      <c r="AI36" s="618"/>
      <c r="AJ36" s="631" t="str">
        <f>IF(X19="○",IF(AD37="","",IF(AD38="","",IF(AD38&gt;AD37,"○","☓"))),"")</f>
        <v/>
      </c>
      <c r="AL36" s="889" t="s">
        <v>395</v>
      </c>
      <c r="AM36" s="889"/>
      <c r="AN36" s="889"/>
      <c r="AO36" s="889"/>
      <c r="AP36" s="889"/>
      <c r="AQ36" s="889"/>
      <c r="AR36" s="889"/>
      <c r="AS36" s="889"/>
      <c r="AT36" s="889"/>
      <c r="AU36" s="889"/>
      <c r="AV36" s="925"/>
    </row>
    <row r="37" spans="1:73" ht="26.25" customHeight="1">
      <c r="A37" s="173" t="s">
        <v>32</v>
      </c>
      <c r="B37" s="273" t="s">
        <v>173</v>
      </c>
      <c r="C37" s="273"/>
      <c r="D37" s="386">
        <f>IF(V4=0,"",V4)</f>
        <v>5</v>
      </c>
      <c r="E37" s="386"/>
      <c r="F37" s="446" t="s">
        <v>275</v>
      </c>
      <c r="G37" s="476"/>
      <c r="H37" s="476"/>
      <c r="I37" s="476"/>
      <c r="J37" s="476"/>
      <c r="K37" s="476"/>
      <c r="L37" s="476"/>
      <c r="M37" s="476"/>
      <c r="N37" s="476"/>
      <c r="O37" s="550"/>
      <c r="P37" s="558" t="str">
        <f>IF('別紙様式2-2 個表_処遇'!O5="","",'別紙様式2-2 個表_処遇'!O5)</f>
        <v/>
      </c>
      <c r="Q37" s="567"/>
      <c r="R37" s="567"/>
      <c r="S37" s="567"/>
      <c r="T37" s="567"/>
      <c r="U37" s="567"/>
      <c r="V37" s="632" t="s">
        <v>14</v>
      </c>
      <c r="W37" s="644" t="str">
        <f>IF('別紙様式2-3 個表_特定'!O5="","",'別紙様式2-3 個表_特定'!O5)</f>
        <v/>
      </c>
      <c r="X37" s="658"/>
      <c r="Y37" s="658"/>
      <c r="Z37" s="658"/>
      <c r="AA37" s="658"/>
      <c r="AB37" s="658"/>
      <c r="AC37" s="632" t="s">
        <v>14</v>
      </c>
      <c r="AD37" s="644" t="str">
        <f>IF('別紙様式2-4 個表_ベースアップ'!O5="","",'別紙様式2-4 個表_ベースアップ'!O5)</f>
        <v/>
      </c>
      <c r="AE37" s="658"/>
      <c r="AF37" s="658"/>
      <c r="AG37" s="658"/>
      <c r="AH37" s="658"/>
      <c r="AI37" s="658"/>
      <c r="AJ37" s="811" t="s">
        <v>14</v>
      </c>
      <c r="AL37" s="888"/>
    </row>
    <row r="38" spans="1:73" ht="30" customHeight="1">
      <c r="A38" s="173" t="s">
        <v>33</v>
      </c>
      <c r="B38" s="274" t="s">
        <v>394</v>
      </c>
      <c r="C38" s="350"/>
      <c r="D38" s="350"/>
      <c r="E38" s="350"/>
      <c r="F38" s="350"/>
      <c r="G38" s="350"/>
      <c r="H38" s="350"/>
      <c r="I38" s="350"/>
      <c r="J38" s="350"/>
      <c r="K38" s="350"/>
      <c r="L38" s="350"/>
      <c r="M38" s="350"/>
      <c r="N38" s="350"/>
      <c r="O38" s="350"/>
      <c r="P38" s="559"/>
      <c r="Q38" s="568"/>
      <c r="R38" s="568"/>
      <c r="S38" s="568"/>
      <c r="T38" s="568"/>
      <c r="U38" s="619"/>
      <c r="V38" s="633" t="s">
        <v>14</v>
      </c>
      <c r="W38" s="645"/>
      <c r="X38" s="659"/>
      <c r="Y38" s="659"/>
      <c r="Z38" s="659"/>
      <c r="AA38" s="659"/>
      <c r="AB38" s="725"/>
      <c r="AC38" s="633" t="s">
        <v>14</v>
      </c>
      <c r="AD38" s="739">
        <f>S139+S142</f>
        <v>0</v>
      </c>
      <c r="AE38" s="754"/>
      <c r="AF38" s="754"/>
      <c r="AG38" s="754"/>
      <c r="AH38" s="754"/>
      <c r="AI38" s="782"/>
      <c r="AJ38" s="812" t="s">
        <v>14</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107</v>
      </c>
    </row>
    <row r="41" spans="1:73" ht="12.75" customHeight="1">
      <c r="A41" s="169" t="s">
        <v>108</v>
      </c>
      <c r="B41" s="148" t="s">
        <v>304</v>
      </c>
    </row>
    <row r="42" spans="1:73" ht="12.75" customHeight="1">
      <c r="A42" s="169" t="s">
        <v>108</v>
      </c>
      <c r="B42" s="148" t="s">
        <v>167</v>
      </c>
    </row>
    <row r="43" spans="1:73" ht="12.75" customHeight="1">
      <c r="A43" s="169" t="s">
        <v>108</v>
      </c>
      <c r="B43" s="148" t="s">
        <v>220</v>
      </c>
    </row>
    <row r="44" spans="1:73" ht="12.75" customHeight="1">
      <c r="A44" s="169" t="s">
        <v>108</v>
      </c>
      <c r="B44" s="148" t="s">
        <v>361</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T46" s="923"/>
    </row>
    <row r="47" spans="1:73" ht="14.25" customHeight="1">
      <c r="A47" s="169" t="s">
        <v>108</v>
      </c>
      <c r="B47" s="148" t="s">
        <v>383</v>
      </c>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225</v>
      </c>
      <c r="D48" s="352"/>
      <c r="E48" s="352"/>
      <c r="F48" s="352"/>
      <c r="G48" s="352"/>
      <c r="H48" s="352"/>
      <c r="I48" s="352"/>
      <c r="J48" s="352"/>
      <c r="K48" s="352"/>
      <c r="L48" s="352"/>
      <c r="M48" s="352"/>
      <c r="N48" s="352"/>
      <c r="O48" s="352"/>
      <c r="P48" s="352"/>
      <c r="Q48" s="352"/>
      <c r="R48" s="352"/>
      <c r="S48" s="352"/>
      <c r="T48" s="352"/>
      <c r="U48" s="352"/>
      <c r="V48" s="634"/>
      <c r="W48" s="179" t="s">
        <v>339</v>
      </c>
      <c r="X48" s="631" t="str">
        <f>IF(A48="","",IF(A48=TRUE,"○","×"))</f>
        <v>×</v>
      </c>
      <c r="Y48" s="686" t="s">
        <v>340</v>
      </c>
      <c r="Z48" s="179"/>
      <c r="AA48" s="179"/>
      <c r="AB48" s="179"/>
      <c r="AC48" s="179"/>
      <c r="AD48" s="179"/>
      <c r="AE48" s="179"/>
      <c r="AF48" s="179"/>
      <c r="AG48" s="179"/>
      <c r="AH48" s="179"/>
      <c r="AI48" s="179"/>
      <c r="AJ48" s="10"/>
      <c r="AL48" s="889" t="s">
        <v>308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Z50" s="150"/>
    </row>
    <row r="51" spans="1:52" ht="28.5" customHeight="1">
      <c r="A51" s="181" t="s">
        <v>404</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Z51" s="150"/>
    </row>
    <row r="52" spans="1:52" ht="18" customHeight="1">
      <c r="A52" s="171" t="s">
        <v>351</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Z52" s="150"/>
    </row>
    <row r="53" spans="1:52" ht="22.5" customHeight="1">
      <c r="A53" s="182" t="s">
        <v>330</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14</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L53" s="892" t="s">
        <v>400</v>
      </c>
      <c r="AM53" s="889"/>
      <c r="AN53" s="889"/>
      <c r="AO53" s="889"/>
      <c r="AP53" s="889"/>
      <c r="AQ53" s="889"/>
      <c r="AR53" s="889"/>
      <c r="AS53" s="889"/>
      <c r="AT53" s="889"/>
      <c r="AU53" s="889"/>
      <c r="AV53" s="925"/>
      <c r="AZ53" s="150"/>
    </row>
    <row r="54" spans="1:52" ht="21.75" customHeight="1">
      <c r="A54" s="183" t="s">
        <v>196</v>
      </c>
      <c r="B54" s="280"/>
      <c r="C54" s="280"/>
      <c r="D54" s="280"/>
      <c r="E54" s="404"/>
      <c r="F54" s="404"/>
      <c r="G54" s="404"/>
      <c r="H54" s="404"/>
      <c r="I54" s="404"/>
      <c r="J54" s="404"/>
      <c r="K54" s="404"/>
      <c r="L54" s="404"/>
      <c r="M54" s="416"/>
      <c r="N54" s="478" t="s">
        <v>58</v>
      </c>
      <c r="O54" s="478"/>
      <c r="P54" s="560"/>
      <c r="Q54" s="560"/>
      <c r="R54" s="478" t="s">
        <v>28</v>
      </c>
      <c r="S54" s="560"/>
      <c r="T54" s="560"/>
      <c r="U54" s="478" t="s">
        <v>36</v>
      </c>
      <c r="V54" s="544" t="s">
        <v>40</v>
      </c>
      <c r="W54" s="544"/>
      <c r="X54" s="478" t="s">
        <v>58</v>
      </c>
      <c r="Y54" s="478"/>
      <c r="Z54" s="560"/>
      <c r="AA54" s="560"/>
      <c r="AB54" s="478" t="s">
        <v>28</v>
      </c>
      <c r="AC54" s="560"/>
      <c r="AD54" s="560"/>
      <c r="AE54" s="478" t="s">
        <v>36</v>
      </c>
      <c r="AF54" s="478" t="s">
        <v>162</v>
      </c>
      <c r="AG54" s="478" t="str">
        <f>IF(P54&gt;=1,(Z54*12+AC54)-(P54*12+S54)+1,"")</f>
        <v/>
      </c>
      <c r="AH54" s="544" t="s">
        <v>164</v>
      </c>
      <c r="AI54" s="544"/>
      <c r="AJ54" s="451" t="s">
        <v>78</v>
      </c>
      <c r="AL54" s="893"/>
      <c r="AU54" s="923"/>
    </row>
    <row r="55" spans="1:52" s="146" customFormat="1" ht="30" customHeight="1">
      <c r="A55" s="184" t="s">
        <v>81</v>
      </c>
      <c r="B55" s="281"/>
      <c r="C55" s="281"/>
      <c r="D55" s="281"/>
      <c r="E55" s="405" t="b">
        <v>0</v>
      </c>
      <c r="F55" s="447" t="s">
        <v>21</v>
      </c>
      <c r="G55" s="477"/>
      <c r="H55" s="477"/>
      <c r="I55" s="487" t="b">
        <v>0</v>
      </c>
      <c r="J55" s="447" t="s">
        <v>109</v>
      </c>
      <c r="K55" s="477"/>
      <c r="L55" s="477"/>
      <c r="M55" s="524"/>
      <c r="N55" s="524"/>
      <c r="O55" s="553" t="b">
        <v>0</v>
      </c>
      <c r="P55" s="561" t="s">
        <v>110</v>
      </c>
      <c r="Q55" s="524"/>
      <c r="R55" s="524"/>
      <c r="S55" s="524"/>
      <c r="T55" s="524"/>
      <c r="U55" s="524"/>
      <c r="V55" s="553" t="b">
        <v>0</v>
      </c>
      <c r="W55" s="561" t="s">
        <v>30</v>
      </c>
      <c r="X55" s="524"/>
      <c r="Y55" s="524"/>
      <c r="Z55" s="553" t="b">
        <v>0</v>
      </c>
      <c r="AA55" s="561" t="s">
        <v>77</v>
      </c>
      <c r="AB55" s="524"/>
      <c r="AC55" s="524" t="s">
        <v>69</v>
      </c>
      <c r="AD55" s="740"/>
      <c r="AE55" s="740"/>
      <c r="AF55" s="740"/>
      <c r="AG55" s="740"/>
      <c r="AH55" s="740"/>
      <c r="AI55" s="524" t="s">
        <v>16</v>
      </c>
      <c r="AJ55" s="813"/>
      <c r="AL55" s="888"/>
      <c r="AM55" s="888"/>
      <c r="AN55" s="888"/>
      <c r="AO55" s="888"/>
      <c r="AP55" s="888"/>
      <c r="AQ55" s="888"/>
      <c r="AR55" s="888"/>
      <c r="AS55" s="888"/>
      <c r="AT55" s="888"/>
      <c r="AU55" s="888"/>
      <c r="AV55" s="888"/>
      <c r="AW55" s="888"/>
    </row>
    <row r="56" spans="1:52" s="146" customFormat="1" ht="18.75" customHeight="1">
      <c r="A56" s="185" t="s">
        <v>80</v>
      </c>
      <c r="B56" s="282"/>
      <c r="C56" s="282"/>
      <c r="D56" s="282"/>
      <c r="E56" s="406" t="s">
        <v>209</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0</v>
      </c>
      <c r="M57" s="329" t="s">
        <v>168</v>
      </c>
      <c r="N57" s="308"/>
      <c r="O57" s="308"/>
      <c r="P57" s="247"/>
      <c r="Q57" s="247"/>
      <c r="R57" s="329"/>
      <c r="S57" s="581" t="b">
        <v>0</v>
      </c>
      <c r="T57" s="329" t="s">
        <v>77</v>
      </c>
      <c r="U57" s="247"/>
      <c r="W57" s="329" t="s">
        <v>69</v>
      </c>
      <c r="X57" s="661"/>
      <c r="Y57" s="661"/>
      <c r="Z57" s="661"/>
      <c r="AA57" s="661"/>
      <c r="AB57" s="661"/>
      <c r="AC57" s="661"/>
      <c r="AD57" s="661"/>
      <c r="AE57" s="661"/>
      <c r="AF57" s="661"/>
      <c r="AG57" s="661"/>
      <c r="AH57" s="661"/>
      <c r="AI57" s="661"/>
      <c r="AJ57" s="815" t="s">
        <v>16</v>
      </c>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293</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37</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171</v>
      </c>
      <c r="F61" s="261"/>
      <c r="G61" s="261"/>
      <c r="H61" s="261"/>
      <c r="I61" s="261"/>
      <c r="J61" s="261"/>
      <c r="K61" s="261"/>
      <c r="L61" s="510" t="s">
        <v>173</v>
      </c>
      <c r="M61" s="525"/>
      <c r="N61" s="525"/>
      <c r="O61" s="554"/>
      <c r="P61" s="554"/>
      <c r="Q61" s="564" t="s">
        <v>6</v>
      </c>
      <c r="R61" s="554"/>
      <c r="S61" s="554"/>
      <c r="T61" s="564" t="s">
        <v>41</v>
      </c>
      <c r="U61" s="564" t="s">
        <v>69</v>
      </c>
      <c r="V61" s="635" t="b">
        <v>0</v>
      </c>
      <c r="W61" s="639" t="s">
        <v>66</v>
      </c>
      <c r="X61" s="564"/>
      <c r="Y61" s="564"/>
      <c r="Z61" s="635" t="b">
        <v>0</v>
      </c>
      <c r="AA61" s="639" t="s">
        <v>82</v>
      </c>
      <c r="AB61" s="564"/>
      <c r="AC61" s="564" t="s">
        <v>16</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352</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234</v>
      </c>
      <c r="B64" s="285" t="s">
        <v>230</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L64" s="895"/>
      <c r="AM64" s="913"/>
      <c r="AN64" s="913"/>
      <c r="AO64" s="913"/>
      <c r="AP64" s="913"/>
      <c r="AQ64" s="913"/>
      <c r="AR64" s="913"/>
      <c r="AS64" s="913"/>
      <c r="AT64" s="913"/>
      <c r="AU64" s="913"/>
      <c r="AV64" s="913"/>
      <c r="AW64" s="913"/>
    </row>
    <row r="65" spans="1:49" s="146" customFormat="1" ht="24.75" customHeight="1">
      <c r="A65" s="190" t="s">
        <v>210</v>
      </c>
      <c r="B65" s="286"/>
      <c r="C65" s="354"/>
      <c r="D65" s="354"/>
      <c r="E65" s="354"/>
      <c r="F65" s="354"/>
      <c r="G65" s="354"/>
      <c r="H65" s="354"/>
      <c r="I65" s="354"/>
      <c r="J65" s="354"/>
      <c r="K65" s="354"/>
      <c r="L65" s="354"/>
      <c r="M65" s="354"/>
      <c r="N65" s="354"/>
      <c r="O65" s="354"/>
      <c r="P65" s="354"/>
      <c r="Q65" s="354"/>
      <c r="R65" s="354"/>
      <c r="S65" s="354"/>
      <c r="T65" s="354"/>
      <c r="U65" s="620" t="s">
        <v>354</v>
      </c>
      <c r="V65" s="636"/>
      <c r="W65" s="636"/>
      <c r="X65" s="636"/>
      <c r="Y65" s="636"/>
      <c r="Z65" s="636"/>
      <c r="AA65" s="636"/>
      <c r="AB65" s="636"/>
      <c r="AC65" s="636"/>
      <c r="AD65" s="636"/>
      <c r="AE65" s="636"/>
      <c r="AF65" s="636"/>
      <c r="AG65" s="771" t="b">
        <v>0</v>
      </c>
      <c r="AH65" s="778" t="s">
        <v>87</v>
      </c>
      <c r="AI65" s="783"/>
      <c r="AJ65" s="766" t="str">
        <f>IF(B19="○",IF(COUNTIF('別紙様式2-2 個表_処遇'!T11:T110,"*加算Ⅰ*")+COUNTIF('別紙様式2-2 個表_処遇'!T11:T110,"*加算Ⅱ*"),IF(AG65=TRUE,"○","×"),""),"")</f>
        <v/>
      </c>
      <c r="AL65" s="892" t="s">
        <v>324</v>
      </c>
      <c r="AM65" s="889"/>
      <c r="AN65" s="889"/>
      <c r="AO65" s="889"/>
      <c r="AP65" s="889"/>
      <c r="AQ65" s="889"/>
      <c r="AR65" s="889"/>
      <c r="AS65" s="889"/>
      <c r="AT65" s="889"/>
      <c r="AU65" s="889"/>
      <c r="AV65" s="925"/>
      <c r="AW65" s="888"/>
    </row>
    <row r="66" spans="1:49" s="146" customFormat="1" ht="18.75" customHeight="1">
      <c r="A66" s="191"/>
      <c r="B66" s="287" t="s">
        <v>84</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17</v>
      </c>
      <c r="C67" s="356" t="s">
        <v>198</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188</v>
      </c>
      <c r="C68" s="357" t="s">
        <v>201</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211</v>
      </c>
      <c r="B70" s="291"/>
      <c r="C70" s="291"/>
      <c r="D70" s="291"/>
      <c r="E70" s="291"/>
      <c r="F70" s="291"/>
      <c r="G70" s="291"/>
      <c r="H70" s="291"/>
      <c r="I70" s="291"/>
      <c r="J70" s="291"/>
      <c r="K70" s="291"/>
      <c r="L70" s="291"/>
      <c r="M70" s="291"/>
      <c r="N70" s="291"/>
      <c r="O70" s="291"/>
      <c r="P70" s="291"/>
      <c r="Q70" s="291"/>
      <c r="R70" s="291"/>
      <c r="S70" s="291"/>
      <c r="T70" s="601"/>
      <c r="U70" s="621" t="s">
        <v>354</v>
      </c>
      <c r="V70" s="637"/>
      <c r="W70" s="637"/>
      <c r="X70" s="637"/>
      <c r="Y70" s="637"/>
      <c r="Z70" s="637"/>
      <c r="AA70" s="637"/>
      <c r="AB70" s="637"/>
      <c r="AC70" s="637"/>
      <c r="AD70" s="637"/>
      <c r="AE70" s="637"/>
      <c r="AF70" s="637"/>
      <c r="AG70" s="771" t="b">
        <v>0</v>
      </c>
      <c r="AH70" s="778" t="s">
        <v>87</v>
      </c>
      <c r="AI70" s="783"/>
      <c r="AJ70" s="766" t="str">
        <f>IF(B19="○",IF(COUNTIF('別紙様式2-2 個表_処遇'!T11:T110,"*加算Ⅰ*")+COUNTIF('別紙様式2-2 個表_処遇'!T11:T110,"*加算Ⅱ*"),IF(AND(AG70=TRUE,OR(AND(K72=TRUE,M74&lt;&gt;""),AND(K75=TRUE,M76&lt;&gt;""))),"○","×"),""),"")</f>
        <v/>
      </c>
      <c r="AK70" s="877"/>
      <c r="AL70" s="892" t="s">
        <v>396</v>
      </c>
      <c r="AM70" s="889"/>
      <c r="AN70" s="889"/>
      <c r="AO70" s="889"/>
      <c r="AP70" s="889"/>
      <c r="AQ70" s="889"/>
      <c r="AR70" s="889"/>
      <c r="AS70" s="889"/>
      <c r="AT70" s="889"/>
      <c r="AU70" s="889"/>
      <c r="AV70" s="925"/>
      <c r="AW70" s="888"/>
    </row>
    <row r="71" spans="1:49" s="146" customFormat="1" ht="31.5" customHeight="1">
      <c r="A71" s="195"/>
      <c r="B71" s="292" t="s">
        <v>84</v>
      </c>
      <c r="C71" s="358" t="s">
        <v>205</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L71" s="897"/>
      <c r="AM71" s="145"/>
      <c r="AN71" s="145"/>
      <c r="AO71" s="145"/>
      <c r="AP71" s="888"/>
      <c r="AQ71" s="888"/>
      <c r="AR71" s="888"/>
      <c r="AS71" s="888"/>
      <c r="AT71" s="888"/>
      <c r="AU71" s="888"/>
      <c r="AV71" s="888"/>
      <c r="AW71" s="888"/>
    </row>
    <row r="72" spans="1:49" s="146" customFormat="1" ht="12" customHeight="1">
      <c r="A72" s="196"/>
      <c r="B72" s="293"/>
      <c r="C72" s="359" t="s">
        <v>190</v>
      </c>
      <c r="D72" s="223"/>
      <c r="E72" s="223"/>
      <c r="F72" s="223"/>
      <c r="G72" s="223"/>
      <c r="H72" s="223"/>
      <c r="I72" s="223"/>
      <c r="J72" s="223"/>
      <c r="K72" s="497" t="b">
        <v>0</v>
      </c>
      <c r="L72" s="511" t="s">
        <v>32</v>
      </c>
      <c r="M72" s="526" t="s">
        <v>376</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33</v>
      </c>
      <c r="M75" s="529" t="s">
        <v>22</v>
      </c>
      <c r="N75" s="539"/>
      <c r="O75" s="539"/>
      <c r="P75" s="539"/>
      <c r="Q75" s="539"/>
      <c r="R75" s="539"/>
      <c r="S75" s="539"/>
      <c r="T75" s="539"/>
      <c r="U75" s="539"/>
      <c r="V75" s="247" t="s">
        <v>372</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L76" s="899"/>
      <c r="AM76" s="888"/>
      <c r="AN76" s="888"/>
      <c r="AO76" s="888"/>
      <c r="AP76" s="888"/>
      <c r="AQ76" s="888"/>
      <c r="AR76" s="888"/>
      <c r="AS76" s="888"/>
      <c r="AT76" s="888"/>
      <c r="AU76" s="888"/>
      <c r="AV76" s="888"/>
      <c r="AW76" s="888"/>
    </row>
    <row r="77" spans="1:49" s="146" customFormat="1" ht="18" customHeight="1">
      <c r="A77" s="198"/>
      <c r="B77" s="295" t="s">
        <v>17</v>
      </c>
      <c r="C77" s="357" t="s">
        <v>200</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214</v>
      </c>
      <c r="B79" s="296"/>
      <c r="C79" s="296"/>
      <c r="D79" s="296"/>
      <c r="E79" s="296"/>
      <c r="F79" s="296"/>
      <c r="G79" s="296"/>
      <c r="H79" s="296"/>
      <c r="I79" s="296"/>
      <c r="J79" s="296"/>
      <c r="K79" s="296"/>
      <c r="L79" s="296"/>
      <c r="M79" s="296"/>
      <c r="N79" s="296"/>
      <c r="O79" s="296"/>
      <c r="P79" s="296"/>
      <c r="Q79" s="296"/>
      <c r="R79" s="296"/>
      <c r="S79" s="296"/>
      <c r="T79" s="296"/>
      <c r="U79" s="622" t="s">
        <v>102</v>
      </c>
      <c r="V79" s="638"/>
      <c r="W79" s="646"/>
      <c r="X79" s="646"/>
      <c r="Y79" s="646"/>
      <c r="Z79" s="646"/>
      <c r="AA79" s="646"/>
      <c r="AB79" s="646"/>
      <c r="AC79" s="646"/>
      <c r="AD79" s="646"/>
      <c r="AE79" s="646"/>
      <c r="AF79" s="646"/>
      <c r="AG79" s="771" t="b">
        <v>0</v>
      </c>
      <c r="AH79" s="778" t="s">
        <v>87</v>
      </c>
      <c r="AI79" s="783"/>
      <c r="AJ79" s="766" t="str">
        <f>IF(B19="○",IF(COUNTIF('別紙様式2-2 個表_処遇'!T11:T110,"*加算Ⅰ*"),IF(AND(AG79=TRUE,OR(K81=TRUE,K82=TRUE,K83=TRUE)),"○","×"),""),"")</f>
        <v/>
      </c>
      <c r="AK79" s="1"/>
      <c r="AL79" s="892" t="s">
        <v>397</v>
      </c>
      <c r="AM79" s="914"/>
      <c r="AN79" s="914"/>
      <c r="AO79" s="914"/>
      <c r="AP79" s="914"/>
      <c r="AQ79" s="914"/>
      <c r="AR79" s="914"/>
      <c r="AS79" s="914"/>
      <c r="AT79" s="914"/>
      <c r="AU79" s="914"/>
      <c r="AV79" s="926"/>
      <c r="AW79" s="888"/>
    </row>
    <row r="80" spans="1:49" s="146" customFormat="1" ht="28.5" customHeight="1">
      <c r="A80" s="195"/>
      <c r="B80" s="287" t="s">
        <v>84</v>
      </c>
      <c r="C80" s="360" t="s">
        <v>105</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204</v>
      </c>
      <c r="D81" s="389"/>
      <c r="E81" s="389"/>
      <c r="F81" s="389"/>
      <c r="G81" s="389"/>
      <c r="H81" s="389"/>
      <c r="I81" s="389"/>
      <c r="J81" s="492"/>
      <c r="K81" s="502" t="b">
        <v>0</v>
      </c>
      <c r="L81" s="515" t="s">
        <v>32</v>
      </c>
      <c r="M81" s="531" t="s">
        <v>45</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33</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192</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17</v>
      </c>
      <c r="C84" s="357" t="s">
        <v>200</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243</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321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Z87" s="150"/>
    </row>
    <row r="88" spans="1:52" ht="18.75" customHeight="1">
      <c r="A88" s="171" t="s">
        <v>353</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108</v>
      </c>
      <c r="B89" s="148" t="s">
        <v>433</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212</v>
      </c>
      <c r="B90" s="209" t="s">
        <v>436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385</v>
      </c>
      <c r="B91" s="209" t="s">
        <v>420</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298</v>
      </c>
      <c r="B92" s="148" t="s">
        <v>437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387</v>
      </c>
      <c r="B93" s="176" t="s">
        <v>132</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329</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14</v>
      </c>
      <c r="Y95" s="285"/>
      <c r="Z95" s="285"/>
      <c r="AA95" s="285"/>
      <c r="AB95" s="285"/>
      <c r="AC95" s="285"/>
      <c r="AD95" s="285"/>
      <c r="AE95" s="285"/>
      <c r="AF95" s="285"/>
      <c r="AG95" s="285"/>
      <c r="AH95" s="285"/>
      <c r="AI95" s="285"/>
      <c r="AJ95" s="285"/>
    </row>
    <row r="96" spans="1:52" ht="30.75" customHeight="1">
      <c r="A96" s="203" t="s">
        <v>440</v>
      </c>
      <c r="C96" s="364"/>
      <c r="D96" s="364"/>
      <c r="E96" s="364"/>
      <c r="F96" s="364"/>
      <c r="G96" s="364"/>
      <c r="H96" s="364"/>
      <c r="I96" s="364"/>
      <c r="J96" s="364"/>
      <c r="K96" s="364"/>
      <c r="L96" s="518"/>
      <c r="M96" s="518"/>
      <c r="N96" s="364"/>
      <c r="O96" s="364"/>
      <c r="P96" s="562"/>
      <c r="Q96" s="562"/>
      <c r="R96" s="574"/>
      <c r="S96" s="583" t="s">
        <v>143</v>
      </c>
      <c r="T96" s="603"/>
      <c r="U96" s="603"/>
      <c r="V96" s="603"/>
      <c r="W96" s="603"/>
      <c r="X96" s="663"/>
      <c r="Y96" s="690" t="s">
        <v>208</v>
      </c>
      <c r="Z96" s="708"/>
      <c r="AA96" s="708"/>
      <c r="AB96" s="708"/>
      <c r="AC96" s="708"/>
      <c r="AD96" s="742"/>
      <c r="AE96" s="690" t="s">
        <v>124</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358</v>
      </c>
      <c r="AM97" s="914"/>
      <c r="AN97" s="914"/>
      <c r="AO97" s="914"/>
      <c r="AP97" s="914"/>
      <c r="AQ97" s="914"/>
      <c r="AR97" s="914"/>
      <c r="AS97" s="914"/>
      <c r="AT97" s="914"/>
      <c r="AU97" s="914"/>
      <c r="AV97" s="926"/>
    </row>
    <row r="98" spans="1:54" ht="18.75" customHeight="1">
      <c r="A98" s="205"/>
      <c r="B98" s="298" t="s">
        <v>189</v>
      </c>
      <c r="C98" s="366"/>
      <c r="D98" s="366"/>
      <c r="E98" s="366"/>
      <c r="F98" s="366"/>
      <c r="G98" s="366"/>
      <c r="H98" s="366"/>
      <c r="I98" s="366"/>
      <c r="J98" s="366"/>
      <c r="K98" s="366"/>
      <c r="L98" s="366"/>
      <c r="M98" s="366"/>
      <c r="N98" s="366"/>
      <c r="O98" s="366"/>
      <c r="P98" s="366"/>
      <c r="Q98" s="366"/>
      <c r="R98" s="366"/>
      <c r="S98" s="585"/>
      <c r="T98" s="605"/>
      <c r="U98" s="605"/>
      <c r="V98" s="605"/>
      <c r="W98" s="605"/>
      <c r="X98" s="665" t="s">
        <v>270</v>
      </c>
      <c r="Y98" s="605"/>
      <c r="Z98" s="605"/>
      <c r="AA98" s="605"/>
      <c r="AB98" s="605"/>
      <c r="AC98" s="605"/>
      <c r="AD98" s="356" t="s">
        <v>270</v>
      </c>
      <c r="AE98" s="605"/>
      <c r="AF98" s="605"/>
      <c r="AG98" s="605"/>
      <c r="AH98" s="605"/>
      <c r="AI98" s="605"/>
      <c r="AJ98" s="834" t="s">
        <v>63</v>
      </c>
      <c r="AK98" s="882" t="s">
        <v>232</v>
      </c>
    </row>
    <row r="99" spans="1:54" ht="23.4" customHeight="1">
      <c r="A99" s="205"/>
      <c r="B99" s="299" t="s">
        <v>438</v>
      </c>
      <c r="C99" s="367"/>
      <c r="D99" s="367"/>
      <c r="E99" s="367"/>
      <c r="F99" s="367"/>
      <c r="G99" s="367"/>
      <c r="H99" s="367"/>
      <c r="I99" s="367"/>
      <c r="J99" s="367"/>
      <c r="K99" s="367"/>
      <c r="L99" s="367"/>
      <c r="M99" s="367"/>
      <c r="N99" s="367"/>
      <c r="O99" s="367"/>
      <c r="P99" s="367"/>
      <c r="Q99" s="367"/>
      <c r="R99" s="575"/>
      <c r="S99" s="586"/>
      <c r="T99" s="606"/>
      <c r="U99" s="606"/>
      <c r="V99" s="606"/>
      <c r="W99" s="647"/>
      <c r="X99" s="666" t="s">
        <v>79</v>
      </c>
      <c r="Y99" s="691"/>
      <c r="Z99" s="606"/>
      <c r="AA99" s="606"/>
      <c r="AB99" s="606"/>
      <c r="AC99" s="647"/>
      <c r="AD99" s="744" t="s">
        <v>79</v>
      </c>
      <c r="AE99" s="691"/>
      <c r="AF99" s="606"/>
      <c r="AG99" s="606"/>
      <c r="AH99" s="606"/>
      <c r="AI99" s="647"/>
      <c r="AJ99" s="835" t="str">
        <f>IF(M19="○",IF(AND(S97=TRUE,Y97=TRUE),IF(AND(S99&gt;Y99,Y99&gt;0),"○","×"),""),"")</f>
        <v/>
      </c>
      <c r="AK99" s="882"/>
      <c r="AL99" s="892" t="s">
        <v>443</v>
      </c>
      <c r="AM99" s="889"/>
      <c r="AN99" s="889"/>
      <c r="AO99" s="889"/>
      <c r="AP99" s="889"/>
      <c r="AQ99" s="889"/>
      <c r="AR99" s="889"/>
      <c r="AS99" s="889"/>
      <c r="AT99" s="889"/>
      <c r="AU99" s="889"/>
      <c r="AV99" s="925"/>
    </row>
    <row r="100" spans="1:54" ht="26.4"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342</v>
      </c>
      <c r="AL100" s="892" t="s">
        <v>444</v>
      </c>
      <c r="AM100" s="889"/>
      <c r="AN100" s="889"/>
      <c r="AO100" s="889"/>
      <c r="AP100" s="889"/>
      <c r="AQ100" s="889"/>
      <c r="AR100" s="889"/>
      <c r="AS100" s="889"/>
      <c r="AT100" s="889"/>
      <c r="AU100" s="889"/>
      <c r="AV100" s="925"/>
    </row>
    <row r="101" spans="1:54" ht="18.75" customHeight="1">
      <c r="A101" s="205"/>
      <c r="B101" s="300" t="s">
        <v>344</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184</v>
      </c>
      <c r="Y101" s="693">
        <f>IFERROR(S95/((IFERROR(S98/(Y99/S99),0))+IFERROR(Y98/(Y99/Y99),0)+IFERROR(AE98/(Y99/AE99),0))/Y115,0)</f>
        <v>0</v>
      </c>
      <c r="Z101" s="608"/>
      <c r="AA101" s="608"/>
      <c r="AB101" s="608"/>
      <c r="AC101" s="608"/>
      <c r="AD101" s="668" t="s">
        <v>184</v>
      </c>
      <c r="AE101" s="693">
        <f>IFERROR(S95/((IFERROR(S98/(AE99/S99),0))+IFERROR(Y98/(AE99/Y99),0)+IFERROR(AE98/(AE99/AE99),0))/Y115,0)</f>
        <v>0</v>
      </c>
      <c r="AF101" s="608"/>
      <c r="AG101" s="608"/>
      <c r="AH101" s="608"/>
      <c r="AI101" s="608"/>
      <c r="AJ101" s="748" t="s">
        <v>184</v>
      </c>
      <c r="AK101" s="883"/>
    </row>
    <row r="102" spans="1:54" ht="19.5" customHeight="1">
      <c r="A102" s="205"/>
      <c r="B102" s="301" t="s">
        <v>3</v>
      </c>
      <c r="C102" s="326"/>
      <c r="D102" s="326"/>
      <c r="E102" s="326"/>
      <c r="F102" s="326"/>
      <c r="G102" s="326"/>
      <c r="H102" s="326"/>
      <c r="I102" s="326"/>
      <c r="J102" s="326"/>
      <c r="K102" s="326"/>
      <c r="L102" s="326"/>
      <c r="M102" s="326"/>
      <c r="N102" s="326"/>
      <c r="O102" s="326"/>
      <c r="P102" s="326"/>
      <c r="Q102" s="326"/>
      <c r="R102" s="326"/>
      <c r="S102" s="589" t="s">
        <v>69</v>
      </c>
      <c r="T102" s="609" t="e">
        <f>S98*S101*Y115</f>
        <v>#VALUE!</v>
      </c>
      <c r="U102" s="609"/>
      <c r="V102" s="609"/>
      <c r="W102" s="649" t="s">
        <v>184</v>
      </c>
      <c r="X102" s="669" t="s">
        <v>16</v>
      </c>
      <c r="Y102" s="694" t="s">
        <v>69</v>
      </c>
      <c r="Z102" s="709" t="e">
        <f>Y98*Y101*Y115</f>
        <v>#VALUE!</v>
      </c>
      <c r="AA102" s="709"/>
      <c r="AB102" s="709"/>
      <c r="AC102" s="732" t="s">
        <v>184</v>
      </c>
      <c r="AD102" s="669" t="s">
        <v>16</v>
      </c>
      <c r="AE102" s="694" t="s">
        <v>69</v>
      </c>
      <c r="AF102" s="709" t="e">
        <f>AE98*AE101*Y115</f>
        <v>#VALUE!</v>
      </c>
      <c r="AG102" s="709"/>
      <c r="AH102" s="709"/>
      <c r="AI102" s="732" t="s">
        <v>184</v>
      </c>
      <c r="AJ102" s="836" t="s">
        <v>16</v>
      </c>
    </row>
    <row r="103" spans="1:54" ht="24.75" customHeight="1">
      <c r="A103" s="204"/>
      <c r="B103" s="230" t="s">
        <v>12</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14</v>
      </c>
      <c r="AE103" s="755"/>
      <c r="AF103" s="762"/>
      <c r="AG103" s="762"/>
      <c r="AH103" s="762"/>
      <c r="AI103" s="785"/>
      <c r="AJ103" s="837" t="s">
        <v>14</v>
      </c>
      <c r="AK103" s="92"/>
    </row>
    <row r="104" spans="1:54" ht="30.75" customHeight="1">
      <c r="A104" s="204"/>
      <c r="B104" s="302" t="s">
        <v>398</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14</v>
      </c>
      <c r="AE104" s="756" t="s">
        <v>339</v>
      </c>
      <c r="AF104" s="763" t="str">
        <f>IF(M19="○",IF(Y104,IF(Y104&lt;=4400000,"○","☓"),""),"")</f>
        <v/>
      </c>
      <c r="AG104" s="774" t="s">
        <v>75</v>
      </c>
      <c r="AH104" s="779"/>
      <c r="AI104" s="779"/>
      <c r="AJ104" s="779"/>
      <c r="AK104" s="146"/>
      <c r="AL104" s="892" t="s">
        <v>431</v>
      </c>
      <c r="AM104" s="889"/>
      <c r="AN104" s="889"/>
      <c r="AO104" s="889"/>
      <c r="AP104" s="889"/>
      <c r="AQ104" s="889"/>
      <c r="AR104" s="889"/>
      <c r="AS104" s="889"/>
      <c r="AT104" s="889"/>
      <c r="AU104" s="889"/>
      <c r="AV104" s="925"/>
    </row>
    <row r="105" spans="1:54" s="146" customFormat="1" ht="28.5" customHeight="1">
      <c r="A105" s="206"/>
      <c r="B105" s="303" t="s">
        <v>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270</v>
      </c>
      <c r="AE105" s="757" t="s">
        <v>339</v>
      </c>
      <c r="AF105" s="764" t="str">
        <f>IF(M19="○",IF(OR(Y105&gt;=Y106,OR(C108,C109,C110,C111)=TRUE),"○","☓"),"")</f>
        <v/>
      </c>
      <c r="AG105" s="775" t="s">
        <v>341</v>
      </c>
      <c r="AJ105" s="838"/>
      <c r="AK105" s="1"/>
      <c r="AL105" s="902" t="s">
        <v>432</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289</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346</v>
      </c>
      <c r="AE106" s="757" t="s">
        <v>339</v>
      </c>
      <c r="AF106" s="765"/>
      <c r="AG106" s="775"/>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360</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0</v>
      </c>
      <c r="D108" s="247" t="s">
        <v>295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166</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91</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16</v>
      </c>
      <c r="AL111" s="904"/>
      <c r="AM111" s="888"/>
      <c r="AN111" s="888"/>
      <c r="AO111" s="888"/>
      <c r="AP111" s="888"/>
      <c r="AQ111" s="888"/>
      <c r="AR111" s="888"/>
      <c r="AS111" s="888"/>
      <c r="AT111" s="888"/>
      <c r="AU111" s="888"/>
      <c r="AV111" s="888"/>
      <c r="AW111" s="888"/>
    </row>
    <row r="112" spans="1:54" s="150" customFormat="1" ht="33" customHeight="1">
      <c r="A112" s="209" t="s">
        <v>439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355</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K114" s="146"/>
      <c r="AL114" s="892" t="s">
        <v>172</v>
      </c>
      <c r="AM114" s="889"/>
      <c r="AN114" s="889"/>
      <c r="AO114" s="889"/>
      <c r="AP114" s="889"/>
      <c r="AQ114" s="889"/>
      <c r="AR114" s="889"/>
      <c r="AS114" s="889"/>
      <c r="AT114" s="889"/>
      <c r="AU114" s="889"/>
      <c r="AV114" s="925"/>
    </row>
    <row r="115" spans="1:52" s="146" customFormat="1" ht="22.5" customHeight="1">
      <c r="A115" s="210" t="s">
        <v>368</v>
      </c>
      <c r="B115" s="309"/>
      <c r="C115" s="309"/>
      <c r="D115" s="309"/>
      <c r="E115" s="416"/>
      <c r="F115" s="451" t="s">
        <v>58</v>
      </c>
      <c r="G115" s="478"/>
      <c r="H115" s="481"/>
      <c r="I115" s="481"/>
      <c r="J115" s="478" t="s">
        <v>28</v>
      </c>
      <c r="K115" s="481"/>
      <c r="L115" s="481"/>
      <c r="M115" s="478" t="s">
        <v>36</v>
      </c>
      <c r="N115" s="544" t="s">
        <v>40</v>
      </c>
      <c r="O115" s="544"/>
      <c r="P115" s="478" t="s">
        <v>58</v>
      </c>
      <c r="Q115" s="478"/>
      <c r="R115" s="481"/>
      <c r="S115" s="481"/>
      <c r="T115" s="478" t="s">
        <v>28</v>
      </c>
      <c r="U115" s="481"/>
      <c r="V115" s="481"/>
      <c r="W115" s="478" t="s">
        <v>36</v>
      </c>
      <c r="X115" s="478" t="s">
        <v>162</v>
      </c>
      <c r="Y115" s="478" t="str">
        <f>IF(H115&gt;=1,(R115*12+U115)-(H115*12+K115)+1,"")</f>
        <v/>
      </c>
      <c r="Z115" s="544" t="s">
        <v>164</v>
      </c>
      <c r="AA115" s="544"/>
      <c r="AB115" s="451" t="s">
        <v>78</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333</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393</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403</v>
      </c>
      <c r="AM117" s="889"/>
      <c r="AN117" s="889"/>
      <c r="AO117" s="889"/>
      <c r="AP117" s="889"/>
      <c r="AQ117" s="889"/>
      <c r="AR117" s="889"/>
      <c r="AS117" s="889"/>
      <c r="AT117" s="889"/>
      <c r="AU117" s="889"/>
      <c r="AV117" s="925"/>
    </row>
    <row r="118" spans="1:52" ht="29.25" customHeight="1">
      <c r="A118" s="210" t="s">
        <v>81</v>
      </c>
      <c r="B118" s="309"/>
      <c r="C118" s="309"/>
      <c r="D118" s="309"/>
      <c r="E118" s="419"/>
      <c r="F118" s="386" t="s">
        <v>21</v>
      </c>
      <c r="G118" s="386"/>
      <c r="H118" s="386"/>
      <c r="I118" s="488" t="b">
        <v>0</v>
      </c>
      <c r="J118" s="386" t="s">
        <v>109</v>
      </c>
      <c r="K118" s="386"/>
      <c r="L118" s="386"/>
      <c r="M118" s="386"/>
      <c r="N118" s="386"/>
      <c r="O118" s="555" t="b">
        <v>0</v>
      </c>
      <c r="P118" s="495" t="s">
        <v>110</v>
      </c>
      <c r="Q118" s="495"/>
      <c r="R118" s="495"/>
      <c r="S118" s="495"/>
      <c r="T118" s="495"/>
      <c r="U118" s="495"/>
      <c r="V118" s="555" t="b">
        <v>0</v>
      </c>
      <c r="W118" s="386" t="s">
        <v>30</v>
      </c>
      <c r="X118" s="386"/>
      <c r="Y118" s="279"/>
      <c r="Z118" s="713" t="b">
        <v>0</v>
      </c>
      <c r="AA118" s="495" t="s">
        <v>77</v>
      </c>
      <c r="AB118" s="495"/>
      <c r="AC118" s="735" t="s">
        <v>69</v>
      </c>
      <c r="AD118" s="750"/>
      <c r="AE118" s="750"/>
      <c r="AF118" s="750"/>
      <c r="AG118" s="750"/>
      <c r="AH118" s="750"/>
      <c r="AI118" s="280" t="s">
        <v>16</v>
      </c>
      <c r="AJ118" s="843"/>
      <c r="AK118" s="146"/>
    </row>
    <row r="119" spans="1:52" ht="19.5" customHeight="1">
      <c r="A119" s="211" t="s">
        <v>80</v>
      </c>
      <c r="B119" s="310"/>
      <c r="C119" s="310"/>
      <c r="D119" s="310"/>
      <c r="E119" s="306" t="s">
        <v>155</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0</v>
      </c>
      <c r="M120" s="329" t="s">
        <v>169</v>
      </c>
      <c r="N120" s="308"/>
      <c r="O120" s="308"/>
      <c r="P120" s="247"/>
      <c r="Q120" s="247"/>
      <c r="R120" s="329"/>
      <c r="S120" s="591" t="b">
        <v>0</v>
      </c>
      <c r="T120" s="329" t="s">
        <v>77</v>
      </c>
      <c r="U120" s="247"/>
      <c r="W120" s="247" t="s">
        <v>69</v>
      </c>
      <c r="X120" s="670"/>
      <c r="Y120" s="670"/>
      <c r="Z120" s="670"/>
      <c r="AA120" s="670"/>
      <c r="AB120" s="670"/>
      <c r="AC120" s="670"/>
      <c r="AD120" s="670"/>
      <c r="AE120" s="670"/>
      <c r="AF120" s="670"/>
      <c r="AG120" s="670"/>
      <c r="AH120" s="670"/>
      <c r="AI120" s="670"/>
      <c r="AJ120" s="845" t="s">
        <v>16</v>
      </c>
      <c r="AK120" s="146"/>
      <c r="AL120" s="888"/>
      <c r="AU120" s="923"/>
    </row>
    <row r="121" spans="1:52" ht="24.75" customHeight="1">
      <c r="A121" s="213"/>
      <c r="B121" s="217"/>
      <c r="C121" s="217"/>
      <c r="D121" s="217"/>
      <c r="E121" s="421" t="s">
        <v>273</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377</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171</v>
      </c>
      <c r="F124" s="261"/>
      <c r="G124" s="261"/>
      <c r="H124" s="261"/>
      <c r="I124" s="261"/>
      <c r="J124" s="261"/>
      <c r="K124" s="505"/>
      <c r="L124" s="510" t="s">
        <v>173</v>
      </c>
      <c r="M124" s="525"/>
      <c r="N124" s="545"/>
      <c r="O124" s="545"/>
      <c r="P124" s="564" t="s">
        <v>6</v>
      </c>
      <c r="Q124" s="545"/>
      <c r="R124" s="545"/>
      <c r="S124" s="564" t="s">
        <v>41</v>
      </c>
      <c r="T124" s="564" t="s">
        <v>69</v>
      </c>
      <c r="U124" s="623" t="b">
        <v>0</v>
      </c>
      <c r="V124" s="639" t="s">
        <v>66</v>
      </c>
      <c r="W124" s="564"/>
      <c r="X124" s="564"/>
      <c r="Y124" s="623" t="b">
        <v>0</v>
      </c>
      <c r="Z124" s="639" t="s">
        <v>82</v>
      </c>
      <c r="AA124" s="564"/>
      <c r="AB124" s="564" t="s">
        <v>16</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367</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29</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284</v>
      </c>
      <c r="AM126" s="889"/>
      <c r="AN126" s="889"/>
      <c r="AO126" s="889"/>
      <c r="AP126" s="889"/>
      <c r="AQ126" s="889"/>
      <c r="AR126" s="889"/>
      <c r="AS126" s="889"/>
      <c r="AT126" s="889"/>
      <c r="AU126" s="889"/>
      <c r="AV126" s="925"/>
      <c r="AW126" s="908"/>
    </row>
    <row r="127" spans="1:52" s="152" customFormat="1" ht="18.75" customHeight="1">
      <c r="A127" s="211" t="s">
        <v>70</v>
      </c>
      <c r="B127" s="310"/>
      <c r="C127" s="310"/>
      <c r="D127" s="393" t="b">
        <v>0</v>
      </c>
      <c r="E127" s="423" t="b">
        <v>0</v>
      </c>
      <c r="F127" s="455" t="s">
        <v>42</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97</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73</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362</v>
      </c>
      <c r="G130" s="479"/>
      <c r="H130" s="482" t="s">
        <v>69</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406</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Z132" s="150"/>
    </row>
    <row r="133" spans="1:73" ht="18.75" customHeight="1">
      <c r="A133" s="171" t="s">
        <v>343</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9.6">
      <c r="A134" s="169" t="s">
        <v>108</v>
      </c>
      <c r="B134" s="148" t="s">
        <v>388</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296</v>
      </c>
      <c r="B135" s="209" t="s">
        <v>434</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441</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14</v>
      </c>
      <c r="Y137" s="640"/>
      <c r="Z137" s="640"/>
      <c r="AA137" s="640"/>
      <c r="AB137" s="92"/>
    </row>
    <row r="138" spans="1:73" ht="23.25" customHeight="1">
      <c r="A138" s="218" t="s">
        <v>411</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334</v>
      </c>
      <c r="B139" s="315"/>
      <c r="C139" s="329" t="s">
        <v>335</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14</v>
      </c>
      <c r="Y139" s="700"/>
      <c r="Z139" s="314"/>
      <c r="AA139" s="721"/>
      <c r="AB139" s="726"/>
      <c r="AC139" s="726"/>
      <c r="AD139" s="751"/>
      <c r="AE139" s="758" t="s">
        <v>339</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4"/>
      <c r="T140" s="612"/>
      <c r="U140" s="612"/>
      <c r="V140" s="612"/>
      <c r="W140" s="651"/>
      <c r="X140" s="671" t="s">
        <v>14</v>
      </c>
      <c r="Y140" s="701" t="s">
        <v>69</v>
      </c>
      <c r="Z140" s="715">
        <f>IFERROR(S140/S139*100,0)</f>
        <v>0</v>
      </c>
      <c r="AA140" s="722"/>
      <c r="AB140" s="727"/>
      <c r="AC140" s="737" t="s">
        <v>16</v>
      </c>
      <c r="AD140" s="752" t="s">
        <v>265</v>
      </c>
      <c r="AE140" s="758"/>
      <c r="AF140" s="766" t="str">
        <f>IF(X19="○",IF(Z140=0,"",IF(AND(Z140&gt;=200/3,100&gt;=Z140),"○","×")),"")</f>
        <v/>
      </c>
      <c r="AG140" s="776" t="s">
        <v>93</v>
      </c>
      <c r="AH140" s="411"/>
      <c r="AI140" s="411"/>
      <c r="AJ140" s="411"/>
      <c r="AK140" s="411"/>
      <c r="AL140" s="892" t="s">
        <v>213</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69</v>
      </c>
      <c r="T141" s="613" t="e">
        <f>S140/Y148</f>
        <v>#VALUE!</v>
      </c>
      <c r="U141" s="613"/>
      <c r="V141" s="613"/>
      <c r="W141" s="652" t="s">
        <v>14</v>
      </c>
      <c r="X141" s="672" t="s">
        <v>16</v>
      </c>
      <c r="Y141" s="702"/>
      <c r="Z141" s="716"/>
      <c r="AA141" s="723"/>
      <c r="AB141" s="728"/>
      <c r="AC141" s="728"/>
      <c r="AD141" s="753"/>
      <c r="AE141" s="758"/>
      <c r="AF141" s="767"/>
      <c r="AG141" s="776"/>
      <c r="AH141" s="411"/>
      <c r="AI141" s="411"/>
      <c r="AJ141" s="411"/>
      <c r="AK141" s="411"/>
    </row>
    <row r="142" spans="1:73" ht="19.5" customHeight="1">
      <c r="A142" s="222" t="s">
        <v>19</v>
      </c>
      <c r="B142" s="315"/>
      <c r="C142" s="379" t="s">
        <v>338</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14</v>
      </c>
      <c r="Y142" s="700"/>
      <c r="Z142" s="314"/>
      <c r="AA142" s="721"/>
      <c r="AB142" s="726"/>
      <c r="AC142" s="726"/>
      <c r="AD142" s="751"/>
      <c r="AE142" s="758" t="s">
        <v>339</v>
      </c>
      <c r="AF142" s="92"/>
      <c r="AG142" s="776"/>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4"/>
      <c r="T143" s="612"/>
      <c r="U143" s="612"/>
      <c r="V143" s="612"/>
      <c r="W143" s="651"/>
      <c r="X143" s="674" t="s">
        <v>14</v>
      </c>
      <c r="Y143" s="701" t="s">
        <v>69</v>
      </c>
      <c r="Z143" s="715">
        <f>IFERROR(S143/S142*100,0)</f>
        <v>0</v>
      </c>
      <c r="AA143" s="722"/>
      <c r="AB143" s="727"/>
      <c r="AC143" s="737" t="s">
        <v>16</v>
      </c>
      <c r="AD143" s="752" t="s">
        <v>265</v>
      </c>
      <c r="AE143" s="758"/>
      <c r="AF143" s="766" t="str">
        <f>IF(X19="○",IF(Z143=0,"",IF(AND(Z143&gt;=200/3,100&gt;=Z143),"○","×")),"")</f>
        <v/>
      </c>
      <c r="AG143" s="776"/>
      <c r="AH143" s="411"/>
      <c r="AI143" s="411"/>
      <c r="AJ143" s="411"/>
      <c r="AK143" s="411"/>
      <c r="AL143" s="892" t="s">
        <v>409</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69</v>
      </c>
      <c r="T144" s="614" t="e">
        <f>S143/Y148</f>
        <v>#VALUE!</v>
      </c>
      <c r="U144" s="614"/>
      <c r="V144" s="614"/>
      <c r="W144" s="653" t="s">
        <v>14</v>
      </c>
      <c r="X144" s="675" t="s">
        <v>16</v>
      </c>
      <c r="Y144" s="702"/>
      <c r="Z144" s="716"/>
      <c r="AA144" s="723"/>
      <c r="AB144" s="728"/>
      <c r="AC144" s="728"/>
      <c r="AD144" s="753"/>
      <c r="AE144" s="758"/>
      <c r="AF144" s="768"/>
      <c r="AG144" s="777"/>
      <c r="AH144" s="411"/>
      <c r="AI144" s="411"/>
      <c r="AJ144" s="411"/>
      <c r="AK144" s="411"/>
    </row>
    <row r="145" spans="1:49">
      <c r="AF145" s="92"/>
      <c r="AG145" s="92"/>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355</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368</v>
      </c>
      <c r="B148" s="309"/>
      <c r="C148" s="309"/>
      <c r="D148" s="309"/>
      <c r="E148" s="426"/>
      <c r="F148" s="451" t="s">
        <v>58</v>
      </c>
      <c r="G148" s="478"/>
      <c r="H148" s="483"/>
      <c r="I148" s="483"/>
      <c r="J148" s="478" t="s">
        <v>28</v>
      </c>
      <c r="K148" s="483"/>
      <c r="L148" s="483"/>
      <c r="M148" s="478" t="s">
        <v>36</v>
      </c>
      <c r="N148" s="544" t="s">
        <v>40</v>
      </c>
      <c r="O148" s="544"/>
      <c r="P148" s="478" t="s">
        <v>58</v>
      </c>
      <c r="Q148" s="478"/>
      <c r="R148" s="483"/>
      <c r="S148" s="483"/>
      <c r="T148" s="478" t="s">
        <v>28</v>
      </c>
      <c r="U148" s="483"/>
      <c r="V148" s="483"/>
      <c r="W148" s="478" t="s">
        <v>36</v>
      </c>
      <c r="X148" s="478" t="s">
        <v>162</v>
      </c>
      <c r="Y148" s="478" t="str">
        <f>IF(H148&gt;=1,(R148*12+U148)-(H148*12+K148)+1,"")</f>
        <v/>
      </c>
      <c r="Z148" s="544" t="s">
        <v>164</v>
      </c>
      <c r="AA148" s="544"/>
      <c r="AB148" s="451" t="s">
        <v>78</v>
      </c>
      <c r="AJ148" s="766" t="str">
        <f>IF(X19="○",IF(AND(AND(H148&lt;&gt;"",K148&lt;&gt;"",R148&lt;&gt;"",U148&lt;&gt;""),OR(I149=TRUE,N149=TRUE,V149=TRUE),OR(I150=TRUE,N150=TRUE,V150=TRUE,AND(AB150=TRUE,AF150&lt;&gt;"")),OR(E152=TRUE,L152=TRUE,AND(S152=TRUE,X152&lt;&gt;"")),AND(E154&lt;&gt;"",N156&lt;&gt;"",Q156&lt;&gt;""),OR(U156=TRUE,Y156=TRUE)),"○","×"),"")</f>
        <v/>
      </c>
      <c r="AL148" s="902" t="s">
        <v>399</v>
      </c>
      <c r="AM148" s="916"/>
      <c r="AN148" s="916"/>
      <c r="AO148" s="916"/>
      <c r="AP148" s="916"/>
      <c r="AQ148" s="916"/>
      <c r="AR148" s="916"/>
      <c r="AS148" s="916"/>
      <c r="AT148" s="916"/>
      <c r="AU148" s="916"/>
      <c r="AV148" s="927"/>
    </row>
    <row r="149" spans="1:49" s="146" customFormat="1" ht="27" customHeight="1">
      <c r="A149" s="211" t="s">
        <v>81</v>
      </c>
      <c r="B149" s="310"/>
      <c r="C149" s="310"/>
      <c r="D149" s="393"/>
      <c r="E149" s="427" t="s">
        <v>122</v>
      </c>
      <c r="F149" s="458"/>
      <c r="G149" s="458"/>
      <c r="H149" s="484"/>
      <c r="I149" s="490" t="b">
        <v>0</v>
      </c>
      <c r="J149" s="494" t="s">
        <v>21</v>
      </c>
      <c r="K149" s="494"/>
      <c r="L149" s="494"/>
      <c r="M149" s="494"/>
      <c r="N149" s="490" t="b">
        <v>0</v>
      </c>
      <c r="O149" s="311" t="s">
        <v>363</v>
      </c>
      <c r="P149" s="311"/>
      <c r="Q149" s="311"/>
      <c r="R149" s="311"/>
      <c r="S149" s="311"/>
      <c r="T149" s="311"/>
      <c r="U149" s="311"/>
      <c r="V149" s="490" t="b">
        <v>0</v>
      </c>
      <c r="W149" s="311" t="s">
        <v>10</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240</v>
      </c>
      <c r="F150" s="309"/>
      <c r="G150" s="309"/>
      <c r="H150" s="485"/>
      <c r="I150" s="491" t="b">
        <v>0</v>
      </c>
      <c r="J150" s="495" t="s">
        <v>109</v>
      </c>
      <c r="K150" s="495"/>
      <c r="L150" s="495"/>
      <c r="M150" s="495"/>
      <c r="N150" s="490" t="b">
        <v>0</v>
      </c>
      <c r="O150" s="495" t="s">
        <v>267</v>
      </c>
      <c r="P150" s="495"/>
      <c r="Q150" s="495"/>
      <c r="R150" s="495"/>
      <c r="S150" s="495"/>
      <c r="T150" s="495"/>
      <c r="U150" s="495"/>
      <c r="V150" s="490" t="b">
        <v>0</v>
      </c>
      <c r="W150" s="495" t="s">
        <v>30</v>
      </c>
      <c r="X150" s="495"/>
      <c r="Y150" s="495"/>
      <c r="Z150" s="495"/>
      <c r="AA150" s="495"/>
      <c r="AB150" s="729" t="b">
        <v>0</v>
      </c>
      <c r="AC150" s="495" t="s">
        <v>77</v>
      </c>
      <c r="AD150" s="495"/>
      <c r="AE150" s="759" t="s">
        <v>69</v>
      </c>
      <c r="AF150" s="770"/>
      <c r="AG150" s="770"/>
      <c r="AH150" s="770"/>
      <c r="AI150" s="770"/>
      <c r="AJ150" s="852" t="s">
        <v>16</v>
      </c>
      <c r="AK150" s="1"/>
      <c r="AL150" s="888"/>
      <c r="AM150" s="888"/>
      <c r="AN150" s="888"/>
      <c r="AO150" s="888"/>
      <c r="AP150" s="888"/>
      <c r="AQ150" s="888"/>
      <c r="AR150" s="888"/>
      <c r="AS150" s="888"/>
      <c r="AT150" s="888"/>
      <c r="AU150" s="888"/>
      <c r="AV150" s="888"/>
      <c r="AW150" s="888"/>
    </row>
    <row r="151" spans="1:49" s="146" customFormat="1" ht="19.5" customHeight="1">
      <c r="A151" s="211" t="s">
        <v>80</v>
      </c>
      <c r="B151" s="310"/>
      <c r="C151" s="310"/>
      <c r="D151" s="310"/>
      <c r="E151" s="406" t="s">
        <v>209</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0</v>
      </c>
      <c r="M152" s="329" t="s">
        <v>168</v>
      </c>
      <c r="N152" s="308"/>
      <c r="O152" s="308"/>
      <c r="P152" s="247"/>
      <c r="Q152" s="247"/>
      <c r="S152" s="597" t="b">
        <v>0</v>
      </c>
      <c r="T152" s="329" t="s">
        <v>77</v>
      </c>
      <c r="U152" s="247"/>
      <c r="W152" s="329" t="s">
        <v>69</v>
      </c>
      <c r="X152" s="676"/>
      <c r="Y152" s="676" t="b">
        <v>1</v>
      </c>
      <c r="Z152" s="676"/>
      <c r="AA152" s="676"/>
      <c r="AB152" s="676"/>
      <c r="AC152" s="676"/>
      <c r="AD152" s="676"/>
      <c r="AE152" s="676"/>
      <c r="AF152" s="676"/>
      <c r="AG152" s="676"/>
      <c r="AH152" s="676"/>
      <c r="AI152" s="676"/>
      <c r="AJ152" s="815" t="s">
        <v>16</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378</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377</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171</v>
      </c>
      <c r="F156" s="261"/>
      <c r="G156" s="261"/>
      <c r="H156" s="261"/>
      <c r="I156" s="261"/>
      <c r="J156" s="261"/>
      <c r="K156" s="505"/>
      <c r="L156" s="510" t="s">
        <v>173</v>
      </c>
      <c r="M156" s="525"/>
      <c r="N156" s="546"/>
      <c r="O156" s="546"/>
      <c r="P156" s="564" t="s">
        <v>6</v>
      </c>
      <c r="Q156" s="546"/>
      <c r="R156" s="546"/>
      <c r="S156" s="564" t="s">
        <v>41</v>
      </c>
      <c r="T156" s="564" t="s">
        <v>69</v>
      </c>
      <c r="U156" s="624" t="b">
        <v>0</v>
      </c>
      <c r="V156" s="639" t="s">
        <v>66</v>
      </c>
      <c r="W156" s="564"/>
      <c r="X156" s="564"/>
      <c r="Y156" s="624" t="b">
        <v>0</v>
      </c>
      <c r="Z156" s="639" t="s">
        <v>82</v>
      </c>
      <c r="AA156" s="564"/>
      <c r="AB156" s="564" t="s">
        <v>16</v>
      </c>
      <c r="AC156" s="736"/>
      <c r="AD156" s="736"/>
      <c r="AE156" s="736"/>
      <c r="AF156" s="736"/>
      <c r="AG156" s="736"/>
      <c r="AH156" s="736"/>
      <c r="AI156" s="736"/>
      <c r="AJ156" s="818"/>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L157" s="888"/>
      <c r="AM157" s="888"/>
      <c r="AN157" s="888"/>
      <c r="AO157" s="888"/>
      <c r="AP157" s="888"/>
      <c r="AQ157" s="888"/>
      <c r="AR157" s="888"/>
      <c r="AS157" s="888"/>
      <c r="AT157" s="888"/>
      <c r="AU157" s="888"/>
      <c r="AV157" s="888"/>
      <c r="AW157" s="888"/>
    </row>
    <row r="158" spans="1:49" s="147" customFormat="1" ht="23.25" customHeight="1">
      <c r="A158" s="181" t="s">
        <v>357</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389</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L159" s="145"/>
      <c r="AM159" s="888"/>
      <c r="AN159" s="888"/>
      <c r="AO159" s="888"/>
      <c r="AP159" s="888"/>
      <c r="AQ159" s="888"/>
      <c r="AR159" s="888"/>
      <c r="AS159" s="888"/>
      <c r="AT159" s="888"/>
      <c r="AU159" s="888"/>
      <c r="AV159" s="888"/>
      <c r="AW159" s="888"/>
    </row>
    <row r="160" spans="1:49" s="146" customFormat="1" ht="22.5" customHeight="1">
      <c r="A160" s="225" t="s">
        <v>108</v>
      </c>
      <c r="B160" s="240" t="s">
        <v>251</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L160" s="145"/>
      <c r="AM160" s="888"/>
      <c r="AN160" s="888"/>
      <c r="AO160" s="888"/>
      <c r="AP160" s="888"/>
      <c r="AQ160" s="888"/>
      <c r="AR160" s="888"/>
      <c r="AS160" s="888"/>
      <c r="AT160" s="888"/>
      <c r="AU160" s="888"/>
      <c r="AV160" s="888"/>
      <c r="AW160" s="888"/>
    </row>
    <row r="161" spans="1:49" s="146" customFormat="1">
      <c r="A161" s="224" t="s">
        <v>390</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L161" s="145"/>
      <c r="AM161" s="888"/>
      <c r="AN161" s="888"/>
      <c r="AO161" s="888"/>
      <c r="AP161" s="888"/>
      <c r="AQ161" s="888"/>
      <c r="AR161" s="888"/>
      <c r="AS161" s="888"/>
      <c r="AT161" s="888"/>
      <c r="AU161" s="888"/>
      <c r="AV161" s="888"/>
      <c r="AW161" s="888"/>
    </row>
    <row r="162" spans="1:49" s="146" customFormat="1" ht="49.5" customHeight="1">
      <c r="A162" s="225" t="s">
        <v>108</v>
      </c>
      <c r="B162" s="180" t="s">
        <v>345</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260</v>
      </c>
      <c r="B164" s="320"/>
      <c r="C164" s="320"/>
      <c r="D164" s="399"/>
      <c r="E164" s="432" t="s">
        <v>64</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384</v>
      </c>
      <c r="AM164" s="916"/>
      <c r="AN164" s="916"/>
      <c r="AO164" s="916"/>
      <c r="AP164" s="916"/>
      <c r="AQ164" s="916"/>
      <c r="AR164" s="916"/>
      <c r="AS164" s="916"/>
      <c r="AT164" s="916"/>
      <c r="AU164" s="916"/>
      <c r="AV164" s="927"/>
      <c r="AW164" s="888"/>
    </row>
    <row r="165" spans="1:49" s="146" customFormat="1" ht="14.25" customHeight="1">
      <c r="A165" s="228" t="s">
        <v>242</v>
      </c>
      <c r="B165" s="321"/>
      <c r="C165" s="321"/>
      <c r="D165" s="400"/>
      <c r="E165" s="433" t="b">
        <v>0</v>
      </c>
      <c r="F165" s="461" t="s">
        <v>222</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223</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256</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258</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31.2" customHeight="1">
      <c r="A169" s="228" t="s">
        <v>248</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229</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231</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62</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195</v>
      </c>
      <c r="B173" s="321"/>
      <c r="C173" s="321"/>
      <c r="D173" s="400"/>
      <c r="E173" s="437" t="b">
        <v>0</v>
      </c>
      <c r="F173" s="464" t="s">
        <v>103</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233</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235</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249</v>
      </c>
      <c r="B177" s="321"/>
      <c r="C177" s="321"/>
      <c r="D177" s="400"/>
      <c r="E177" s="437" t="b">
        <v>0</v>
      </c>
      <c r="F177" s="466" t="s">
        <v>236</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22.8" customHeight="1">
      <c r="A178" s="229"/>
      <c r="B178" s="223"/>
      <c r="C178" s="223"/>
      <c r="D178" s="401"/>
      <c r="E178" s="434" t="b">
        <v>0</v>
      </c>
      <c r="F178" s="467" t="s">
        <v>237</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238</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241</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252</v>
      </c>
      <c r="B181" s="321"/>
      <c r="C181" s="321"/>
      <c r="D181" s="400"/>
      <c r="E181" s="437" t="b">
        <v>0</v>
      </c>
      <c r="F181" s="466" t="s">
        <v>244</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5.2" customHeight="1">
      <c r="A182" s="229"/>
      <c r="B182" s="223"/>
      <c r="C182" s="223"/>
      <c r="D182" s="401"/>
      <c r="E182" s="434" t="b">
        <v>0</v>
      </c>
      <c r="F182" s="467" t="s">
        <v>121</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23.4" customHeight="1">
      <c r="A183" s="229"/>
      <c r="B183" s="223"/>
      <c r="C183" s="223"/>
      <c r="D183" s="401"/>
      <c r="E183" s="434" t="b">
        <v>0</v>
      </c>
      <c r="F183" s="467" t="s">
        <v>245</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246</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23.4" customHeight="1">
      <c r="A185" s="228" t="s">
        <v>254</v>
      </c>
      <c r="B185" s="321"/>
      <c r="C185" s="321"/>
      <c r="D185" s="400"/>
      <c r="E185" s="437" t="b">
        <v>0</v>
      </c>
      <c r="F185" s="466" t="s">
        <v>191</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259</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202</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247</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2" customFormat="1" ht="19.5" customHeight="1">
      <c r="A191" s="155" t="s">
        <v>170</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2"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3.95">
      <c r="A193" s="233" t="s">
        <v>108</v>
      </c>
      <c r="B193" s="247" t="s">
        <v>391</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118</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49</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379</v>
      </c>
      <c r="AM194" s="916"/>
      <c r="AN194" s="916"/>
      <c r="AO194" s="916"/>
      <c r="AP194" s="916"/>
      <c r="AQ194" s="916"/>
      <c r="AR194" s="916"/>
      <c r="AS194" s="916"/>
      <c r="AT194" s="916"/>
      <c r="AU194" s="916"/>
      <c r="AV194" s="927"/>
      <c r="AW194" s="888"/>
    </row>
    <row r="195" spans="1:49" s="146" customFormat="1" ht="13.5" customHeight="1">
      <c r="A195" s="235" t="b">
        <v>0</v>
      </c>
      <c r="B195" s="324" t="s">
        <v>145</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95</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8" customHeight="1">
      <c r="A196" s="236" t="b">
        <v>0</v>
      </c>
      <c r="B196" s="325" t="s">
        <v>239</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96</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0</v>
      </c>
      <c r="B197" s="325" t="s">
        <v>154</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186</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203</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206</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156</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159</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22.8" customHeight="1">
      <c r="A200" s="236" t="b">
        <v>0</v>
      </c>
      <c r="B200" s="327" t="s">
        <v>157</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160</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146</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31</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392</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2</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2"/>
      <c r="AL206" s="145"/>
      <c r="AM206" s="888"/>
      <c r="AN206" s="888"/>
      <c r="AO206" s="888"/>
      <c r="AP206" s="888"/>
      <c r="AQ206" s="888"/>
      <c r="AR206" s="888"/>
      <c r="AS206" s="888"/>
      <c r="AT206" s="888"/>
      <c r="AU206" s="888"/>
      <c r="AV206" s="888"/>
      <c r="AW206" s="888"/>
    </row>
    <row r="207" spans="1:49" s="146" customFormat="1" ht="26.25" customHeight="1">
      <c r="A207" s="243"/>
      <c r="B207" s="331" t="s">
        <v>127</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2"/>
      <c r="AL208" s="145"/>
      <c r="AM208" s="888"/>
      <c r="AN208" s="888"/>
      <c r="AO208" s="888"/>
      <c r="AP208" s="888"/>
      <c r="AQ208" s="888"/>
      <c r="AR208" s="888"/>
      <c r="AS208" s="888"/>
      <c r="AT208" s="888"/>
      <c r="AU208" s="888"/>
      <c r="AV208" s="888"/>
      <c r="AW208" s="888"/>
    </row>
    <row r="209" spans="1:52" s="146" customFormat="1" ht="15" customHeight="1">
      <c r="A209" s="244"/>
      <c r="B209" s="332" t="s">
        <v>58</v>
      </c>
      <c r="C209" s="332"/>
      <c r="D209" s="403"/>
      <c r="E209" s="440"/>
      <c r="F209" s="332" t="s">
        <v>6</v>
      </c>
      <c r="G209" s="403"/>
      <c r="H209" s="440"/>
      <c r="I209" s="332" t="s">
        <v>8</v>
      </c>
      <c r="J209" s="403"/>
      <c r="K209" s="440"/>
      <c r="L209" s="332" t="s">
        <v>20</v>
      </c>
      <c r="M209" s="238"/>
      <c r="N209" s="547" t="s">
        <v>18</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112</v>
      </c>
      <c r="O210" s="548"/>
      <c r="P210" s="548"/>
      <c r="Q210" s="571" t="s">
        <v>115</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83</v>
      </c>
      <c r="B213" s="246"/>
      <c r="E213" s="9" t="s">
        <v>373</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108</v>
      </c>
      <c r="B214" s="336" t="s">
        <v>422</v>
      </c>
    </row>
    <row r="215" spans="1:52" s="148" customFormat="1" ht="12" customHeight="1">
      <c r="A215" s="247" t="s">
        <v>365</v>
      </c>
      <c r="B215" s="337"/>
      <c r="AL215" s="913"/>
      <c r="AM215" s="913"/>
      <c r="AN215" s="913"/>
      <c r="AO215" s="913"/>
      <c r="AP215" s="913"/>
      <c r="AQ215" s="913"/>
      <c r="AR215" s="913"/>
      <c r="AS215" s="913"/>
      <c r="AT215" s="913"/>
      <c r="AU215" s="913"/>
      <c r="AV215" s="913"/>
      <c r="AW215" s="913"/>
    </row>
    <row r="216" spans="1:52" ht="8.25" customHeight="1">
      <c r="A216" s="155"/>
      <c r="B216" s="246"/>
    </row>
    <row r="217" spans="1:52">
      <c r="A217" s="248" t="s">
        <v>364</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413</v>
      </c>
      <c r="B218" s="338" t="s">
        <v>412</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416</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415</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101</v>
      </c>
      <c r="B221" s="340" t="s">
        <v>414</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M222" s="908"/>
      <c r="AN222" s="908"/>
      <c r="AO222" s="908"/>
      <c r="AP222" s="908"/>
      <c r="AQ222" s="908"/>
      <c r="AR222" s="908"/>
      <c r="AS222" s="908"/>
      <c r="AT222" s="908"/>
      <c r="AU222" s="908"/>
      <c r="AV222" s="908"/>
      <c r="AW222" s="908"/>
      <c r="AX222" s="152"/>
      <c r="AY222" s="152"/>
      <c r="AZ222" s="152"/>
    </row>
    <row r="223" spans="1:52" s="152" customFormat="1" ht="15" customHeight="1">
      <c r="A223" s="248" t="s">
        <v>356</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7</v>
      </c>
      <c r="B224" s="341" t="s">
        <v>418</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413</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419</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421</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9" spans="1:52">
      <c r="A229" s="248" t="s">
        <v>199</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7</v>
      </c>
      <c r="B230" s="341" t="s">
        <v>428</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429</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86</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442</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413</v>
      </c>
      <c r="B235" s="342" t="s">
        <v>418</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423</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101</v>
      </c>
      <c r="B237" s="345" t="s">
        <v>424</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158</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7</v>
      </c>
      <c r="B240" s="346" t="s">
        <v>227</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366</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413</v>
      </c>
      <c r="B242" s="348" t="s">
        <v>418</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257</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427</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170</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426</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algorithmName="SHA-512" hashValue="NjboJd2AxJlLMRic4cWpjJaCSP4f2UDXaOHXLPBBpDfnuHyrmnDPtUe0itSYqyoh0Ho+58606fQrDHlK04xGXg==" saltValue="62VmzlVd48MmSP18N+owRQ==" spinCount="100000"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1" fitToHeight="1"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37465</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195</xdr:row>
                    <xdr:rowOff>198755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142240</xdr:rowOff>
                  </from>
                  <to xmlns:xdr="http://schemas.openxmlformats.org/drawingml/2006/spreadsheetDrawing">
                    <xdr:col>1</xdr:col>
                    <xdr:colOff>38100</xdr:colOff>
                    <xdr:row>196</xdr:row>
                    <xdr:rowOff>131445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200</xdr:row>
                    <xdr:rowOff>81280</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171450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171450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171450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171450</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171450</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171450</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188595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171450</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171450</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171450</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171450</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17145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65405</xdr:rowOff>
                  </from>
                  <to xmlns:xdr="http://schemas.openxmlformats.org/drawingml/2006/spreadsheetDrawing">
                    <xdr:col>4</xdr:col>
                    <xdr:colOff>180975</xdr:colOff>
                    <xdr:row>168</xdr:row>
                    <xdr:rowOff>245745</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177</xdr:row>
                    <xdr:rowOff>180340</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161290</xdr:rowOff>
                  </from>
                  <to xmlns:xdr="http://schemas.openxmlformats.org/drawingml/2006/spreadsheetDrawing">
                    <xdr:col>4</xdr:col>
                    <xdr:colOff>180975</xdr:colOff>
                    <xdr:row>178</xdr:row>
                    <xdr:rowOff>61595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47625</xdr:rowOff>
                  </from>
                  <to xmlns:xdr="http://schemas.openxmlformats.org/drawingml/2006/spreadsheetDrawing">
                    <xdr:col>4</xdr:col>
                    <xdr:colOff>180975</xdr:colOff>
                    <xdr:row>181</xdr:row>
                    <xdr:rowOff>228600</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182</xdr:row>
                    <xdr:rowOff>127000</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160655</xdr:rowOff>
                  </from>
                  <to xmlns:xdr="http://schemas.openxmlformats.org/drawingml/2006/spreadsheetDrawing">
                    <xdr:col>4</xdr:col>
                    <xdr:colOff>180975</xdr:colOff>
                    <xdr:row>183</xdr:row>
                    <xdr:rowOff>53340</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184</xdr:row>
                    <xdr:rowOff>180340</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171450</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171450</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199</xdr:row>
                    <xdr:rowOff>200025</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80" zoomScaleNormal="85" zoomScaleSheetLayoutView="80" workbookViewId="0">
      <selection activeCell="K1" sqref="K1"/>
    </sheetView>
  </sheetViews>
  <sheetFormatPr defaultColWidth="2.5" defaultRowHeight="13.2"/>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277</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18</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405</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9</v>
      </c>
      <c r="C7" s="949"/>
      <c r="D7" s="949"/>
      <c r="E7" s="949"/>
      <c r="F7" s="949"/>
      <c r="G7" s="949"/>
      <c r="H7" s="949"/>
      <c r="I7" s="949"/>
      <c r="J7" s="949"/>
      <c r="K7" s="956"/>
      <c r="L7" s="960" t="s">
        <v>137</v>
      </c>
      <c r="M7" s="964"/>
      <c r="N7" s="966"/>
      <c r="O7" s="970" t="s">
        <v>148</v>
      </c>
      <c r="P7" s="974" t="s">
        <v>92</v>
      </c>
      <c r="Q7" s="980" t="s">
        <v>282</v>
      </c>
      <c r="R7" s="984" t="s">
        <v>285</v>
      </c>
      <c r="S7" s="988" t="s">
        <v>218</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39</v>
      </c>
      <c r="T8" s="994" t="s">
        <v>253</v>
      </c>
      <c r="U8" s="982" t="s">
        <v>401</v>
      </c>
      <c r="V8" s="1002" t="s">
        <v>290</v>
      </c>
      <c r="W8" s="1008"/>
      <c r="X8" s="1008"/>
      <c r="Y8" s="1008"/>
      <c r="Z8" s="1008"/>
      <c r="AA8" s="1008"/>
      <c r="AB8" s="1008"/>
      <c r="AC8" s="1008"/>
      <c r="AD8" s="1008"/>
      <c r="AE8" s="1008"/>
      <c r="AF8" s="1008"/>
      <c r="AG8" s="1023"/>
      <c r="AH8" s="985" t="s">
        <v>369</v>
      </c>
    </row>
    <row r="9" spans="1:34" ht="112.5" customHeight="1">
      <c r="A9" s="938"/>
      <c r="B9" s="945"/>
      <c r="C9" s="950"/>
      <c r="D9" s="950"/>
      <c r="E9" s="950"/>
      <c r="F9" s="950"/>
      <c r="G9" s="950"/>
      <c r="H9" s="950"/>
      <c r="I9" s="950"/>
      <c r="J9" s="950"/>
      <c r="K9" s="957"/>
      <c r="L9" s="961"/>
      <c r="M9" s="961" t="s">
        <v>180</v>
      </c>
      <c r="N9" s="961" t="s">
        <v>181</v>
      </c>
      <c r="O9" s="971"/>
      <c r="P9" s="975"/>
      <c r="Q9" s="981"/>
      <c r="R9" s="985"/>
      <c r="S9" s="989"/>
      <c r="T9" s="995"/>
      <c r="U9" s="998"/>
      <c r="V9" s="1003"/>
      <c r="W9" s="1009"/>
      <c r="X9" s="1009"/>
      <c r="Y9" s="1009"/>
      <c r="Z9" s="1009"/>
      <c r="AA9" s="1009"/>
      <c r="AB9" s="1009"/>
      <c r="AC9" s="1009"/>
      <c r="AD9" s="1009"/>
      <c r="AE9" s="1009"/>
      <c r="AF9" s="1009"/>
      <c r="AG9" s="1024"/>
      <c r="AH9" s="985"/>
    </row>
    <row r="10" spans="1:34" ht="14.4">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58</v>
      </c>
      <c r="W11" s="1011"/>
      <c r="X11" s="1013" t="s">
        <v>28</v>
      </c>
      <c r="Y11" s="1011"/>
      <c r="Z11" s="1015" t="s">
        <v>106</v>
      </c>
      <c r="AA11" s="1011"/>
      <c r="AB11" s="1013" t="s">
        <v>28</v>
      </c>
      <c r="AC11" s="1011"/>
      <c r="AD11" s="1013" t="s">
        <v>0</v>
      </c>
      <c r="AE11" s="1019" t="s">
        <v>69</v>
      </c>
      <c r="AF11" s="1021" t="str">
        <f t="shared" ref="AF11:AF74" si="0">IF(W11&gt;=1,(AA11*12+AC11)-(W11*12+Y11)+1,"")</f>
        <v/>
      </c>
      <c r="AG11" s="1013" t="s">
        <v>5</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58</v>
      </c>
      <c r="W12" s="1011"/>
      <c r="X12" s="1013" t="s">
        <v>28</v>
      </c>
      <c r="Y12" s="1011"/>
      <c r="Z12" s="1015" t="s">
        <v>106</v>
      </c>
      <c r="AA12" s="1011"/>
      <c r="AB12" s="1013" t="s">
        <v>28</v>
      </c>
      <c r="AC12" s="1011"/>
      <c r="AD12" s="1013" t="s">
        <v>0</v>
      </c>
      <c r="AE12" s="1019" t="s">
        <v>69</v>
      </c>
      <c r="AF12" s="1021" t="str">
        <f t="shared" si="0"/>
        <v/>
      </c>
      <c r="AG12" s="1013" t="s">
        <v>5</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58</v>
      </c>
      <c r="W13" s="1011"/>
      <c r="X13" s="1013" t="s">
        <v>28</v>
      </c>
      <c r="Y13" s="1011"/>
      <c r="Z13" s="1015" t="s">
        <v>106</v>
      </c>
      <c r="AA13" s="1011"/>
      <c r="AB13" s="1013" t="s">
        <v>28</v>
      </c>
      <c r="AC13" s="1011"/>
      <c r="AD13" s="1013" t="s">
        <v>0</v>
      </c>
      <c r="AE13" s="1019" t="s">
        <v>69</v>
      </c>
      <c r="AF13" s="1021" t="str">
        <f t="shared" si="0"/>
        <v/>
      </c>
      <c r="AG13" s="1013" t="s">
        <v>5</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58</v>
      </c>
      <c r="W14" s="1011"/>
      <c r="X14" s="1013" t="s">
        <v>28</v>
      </c>
      <c r="Y14" s="1011"/>
      <c r="Z14" s="1015" t="s">
        <v>106</v>
      </c>
      <c r="AA14" s="1011"/>
      <c r="AB14" s="1013" t="s">
        <v>28</v>
      </c>
      <c r="AC14" s="1011"/>
      <c r="AD14" s="1013" t="s">
        <v>0</v>
      </c>
      <c r="AE14" s="1019" t="s">
        <v>69</v>
      </c>
      <c r="AF14" s="1021" t="str">
        <f t="shared" si="0"/>
        <v/>
      </c>
      <c r="AG14" s="1013" t="s">
        <v>5</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58</v>
      </c>
      <c r="W15" s="1011"/>
      <c r="X15" s="1013" t="s">
        <v>28</v>
      </c>
      <c r="Y15" s="1011"/>
      <c r="Z15" s="1015" t="s">
        <v>106</v>
      </c>
      <c r="AA15" s="1011"/>
      <c r="AB15" s="1013" t="s">
        <v>28</v>
      </c>
      <c r="AC15" s="1011"/>
      <c r="AD15" s="1013" t="s">
        <v>0</v>
      </c>
      <c r="AE15" s="1019" t="s">
        <v>69</v>
      </c>
      <c r="AF15" s="1021" t="str">
        <f t="shared" si="0"/>
        <v/>
      </c>
      <c r="AG15" s="1013" t="s">
        <v>5</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173</v>
      </c>
      <c r="W16" s="1011"/>
      <c r="X16" s="1013" t="s">
        <v>28</v>
      </c>
      <c r="Y16" s="1011"/>
      <c r="Z16" s="1015" t="s">
        <v>165</v>
      </c>
      <c r="AA16" s="1011"/>
      <c r="AB16" s="1013" t="s">
        <v>28</v>
      </c>
      <c r="AC16" s="1011"/>
      <c r="AD16" s="1013" t="s">
        <v>36</v>
      </c>
      <c r="AE16" s="1019" t="s">
        <v>69</v>
      </c>
      <c r="AF16" s="1021" t="str">
        <f t="shared" si="0"/>
        <v/>
      </c>
      <c r="AG16" s="1013" t="s">
        <v>174</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173</v>
      </c>
      <c r="W17" s="1011"/>
      <c r="X17" s="1013" t="s">
        <v>28</v>
      </c>
      <c r="Y17" s="1011"/>
      <c r="Z17" s="1015" t="s">
        <v>165</v>
      </c>
      <c r="AA17" s="1011"/>
      <c r="AB17" s="1013" t="s">
        <v>28</v>
      </c>
      <c r="AC17" s="1011"/>
      <c r="AD17" s="1013" t="s">
        <v>36</v>
      </c>
      <c r="AE17" s="1019" t="s">
        <v>69</v>
      </c>
      <c r="AF17" s="1021" t="str">
        <f t="shared" si="0"/>
        <v/>
      </c>
      <c r="AG17" s="1013" t="s">
        <v>174</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173</v>
      </c>
      <c r="W18" s="1011"/>
      <c r="X18" s="1013" t="s">
        <v>28</v>
      </c>
      <c r="Y18" s="1011"/>
      <c r="Z18" s="1015" t="s">
        <v>165</v>
      </c>
      <c r="AA18" s="1011"/>
      <c r="AB18" s="1013" t="s">
        <v>28</v>
      </c>
      <c r="AC18" s="1011"/>
      <c r="AD18" s="1013" t="s">
        <v>36</v>
      </c>
      <c r="AE18" s="1019" t="s">
        <v>69</v>
      </c>
      <c r="AF18" s="1021" t="str">
        <f t="shared" si="0"/>
        <v/>
      </c>
      <c r="AG18" s="1013" t="s">
        <v>174</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173</v>
      </c>
      <c r="W19" s="1011"/>
      <c r="X19" s="1013" t="s">
        <v>28</v>
      </c>
      <c r="Y19" s="1011"/>
      <c r="Z19" s="1015" t="s">
        <v>165</v>
      </c>
      <c r="AA19" s="1011"/>
      <c r="AB19" s="1013" t="s">
        <v>28</v>
      </c>
      <c r="AC19" s="1011"/>
      <c r="AD19" s="1013" t="s">
        <v>36</v>
      </c>
      <c r="AE19" s="1019" t="s">
        <v>69</v>
      </c>
      <c r="AF19" s="1021" t="str">
        <f t="shared" si="0"/>
        <v/>
      </c>
      <c r="AG19" s="1013" t="s">
        <v>174</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173</v>
      </c>
      <c r="W20" s="1011"/>
      <c r="X20" s="1013" t="s">
        <v>28</v>
      </c>
      <c r="Y20" s="1011"/>
      <c r="Z20" s="1015" t="s">
        <v>165</v>
      </c>
      <c r="AA20" s="1011"/>
      <c r="AB20" s="1013" t="s">
        <v>28</v>
      </c>
      <c r="AC20" s="1011"/>
      <c r="AD20" s="1013" t="s">
        <v>36</v>
      </c>
      <c r="AE20" s="1019" t="s">
        <v>69</v>
      </c>
      <c r="AF20" s="1021" t="str">
        <f t="shared" si="0"/>
        <v/>
      </c>
      <c r="AG20" s="1013" t="s">
        <v>174</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173</v>
      </c>
      <c r="W21" s="1011"/>
      <c r="X21" s="1013" t="s">
        <v>28</v>
      </c>
      <c r="Y21" s="1011"/>
      <c r="Z21" s="1015" t="s">
        <v>165</v>
      </c>
      <c r="AA21" s="1011"/>
      <c r="AB21" s="1013" t="s">
        <v>28</v>
      </c>
      <c r="AC21" s="1011"/>
      <c r="AD21" s="1013" t="s">
        <v>36</v>
      </c>
      <c r="AE21" s="1019" t="s">
        <v>69</v>
      </c>
      <c r="AF21" s="1021" t="str">
        <f t="shared" si="0"/>
        <v/>
      </c>
      <c r="AG21" s="1013" t="s">
        <v>174</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173</v>
      </c>
      <c r="W22" s="1011"/>
      <c r="X22" s="1013" t="s">
        <v>28</v>
      </c>
      <c r="Y22" s="1011"/>
      <c r="Z22" s="1015" t="s">
        <v>165</v>
      </c>
      <c r="AA22" s="1011"/>
      <c r="AB22" s="1013" t="s">
        <v>28</v>
      </c>
      <c r="AC22" s="1011"/>
      <c r="AD22" s="1013" t="s">
        <v>36</v>
      </c>
      <c r="AE22" s="1019" t="s">
        <v>69</v>
      </c>
      <c r="AF22" s="1021" t="str">
        <f t="shared" si="0"/>
        <v/>
      </c>
      <c r="AG22" s="1013" t="s">
        <v>174</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173</v>
      </c>
      <c r="W23" s="1011"/>
      <c r="X23" s="1013" t="s">
        <v>28</v>
      </c>
      <c r="Y23" s="1011"/>
      <c r="Z23" s="1015" t="s">
        <v>165</v>
      </c>
      <c r="AA23" s="1011"/>
      <c r="AB23" s="1013" t="s">
        <v>28</v>
      </c>
      <c r="AC23" s="1011"/>
      <c r="AD23" s="1013" t="s">
        <v>36</v>
      </c>
      <c r="AE23" s="1019" t="s">
        <v>69</v>
      </c>
      <c r="AF23" s="1021" t="str">
        <f t="shared" si="0"/>
        <v/>
      </c>
      <c r="AG23" s="1013" t="s">
        <v>174</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173</v>
      </c>
      <c r="W24" s="1011"/>
      <c r="X24" s="1013" t="s">
        <v>28</v>
      </c>
      <c r="Y24" s="1011"/>
      <c r="Z24" s="1015" t="s">
        <v>165</v>
      </c>
      <c r="AA24" s="1011"/>
      <c r="AB24" s="1013" t="s">
        <v>28</v>
      </c>
      <c r="AC24" s="1011"/>
      <c r="AD24" s="1013" t="s">
        <v>36</v>
      </c>
      <c r="AE24" s="1019" t="s">
        <v>69</v>
      </c>
      <c r="AF24" s="1021" t="str">
        <f t="shared" si="0"/>
        <v/>
      </c>
      <c r="AG24" s="1013" t="s">
        <v>174</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173</v>
      </c>
      <c r="W25" s="1011"/>
      <c r="X25" s="1013" t="s">
        <v>28</v>
      </c>
      <c r="Y25" s="1011"/>
      <c r="Z25" s="1015" t="s">
        <v>165</v>
      </c>
      <c r="AA25" s="1011"/>
      <c r="AB25" s="1013" t="s">
        <v>28</v>
      </c>
      <c r="AC25" s="1011"/>
      <c r="AD25" s="1013" t="s">
        <v>36</v>
      </c>
      <c r="AE25" s="1019" t="s">
        <v>69</v>
      </c>
      <c r="AF25" s="1021" t="str">
        <f t="shared" si="0"/>
        <v/>
      </c>
      <c r="AG25" s="1013" t="s">
        <v>174</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173</v>
      </c>
      <c r="W26" s="1011"/>
      <c r="X26" s="1013" t="s">
        <v>28</v>
      </c>
      <c r="Y26" s="1011"/>
      <c r="Z26" s="1015" t="s">
        <v>165</v>
      </c>
      <c r="AA26" s="1011"/>
      <c r="AB26" s="1013" t="s">
        <v>28</v>
      </c>
      <c r="AC26" s="1011"/>
      <c r="AD26" s="1013" t="s">
        <v>36</v>
      </c>
      <c r="AE26" s="1019" t="s">
        <v>69</v>
      </c>
      <c r="AF26" s="1021" t="str">
        <f t="shared" si="0"/>
        <v/>
      </c>
      <c r="AG26" s="1013" t="s">
        <v>174</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173</v>
      </c>
      <c r="W27" s="1011"/>
      <c r="X27" s="1013" t="s">
        <v>28</v>
      </c>
      <c r="Y27" s="1011"/>
      <c r="Z27" s="1015" t="s">
        <v>165</v>
      </c>
      <c r="AA27" s="1011"/>
      <c r="AB27" s="1013" t="s">
        <v>28</v>
      </c>
      <c r="AC27" s="1011"/>
      <c r="AD27" s="1013" t="s">
        <v>36</v>
      </c>
      <c r="AE27" s="1019" t="s">
        <v>69</v>
      </c>
      <c r="AF27" s="1021" t="str">
        <f t="shared" si="0"/>
        <v/>
      </c>
      <c r="AG27" s="1013" t="s">
        <v>174</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173</v>
      </c>
      <c r="W28" s="1011"/>
      <c r="X28" s="1013" t="s">
        <v>28</v>
      </c>
      <c r="Y28" s="1011"/>
      <c r="Z28" s="1015" t="s">
        <v>165</v>
      </c>
      <c r="AA28" s="1011"/>
      <c r="AB28" s="1013" t="s">
        <v>28</v>
      </c>
      <c r="AC28" s="1011"/>
      <c r="AD28" s="1013" t="s">
        <v>36</v>
      </c>
      <c r="AE28" s="1019" t="s">
        <v>69</v>
      </c>
      <c r="AF28" s="1021" t="str">
        <f t="shared" si="0"/>
        <v/>
      </c>
      <c r="AG28" s="1013" t="s">
        <v>174</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173</v>
      </c>
      <c r="W29" s="1011"/>
      <c r="X29" s="1013" t="s">
        <v>28</v>
      </c>
      <c r="Y29" s="1011"/>
      <c r="Z29" s="1015" t="s">
        <v>165</v>
      </c>
      <c r="AA29" s="1011"/>
      <c r="AB29" s="1013" t="s">
        <v>28</v>
      </c>
      <c r="AC29" s="1011"/>
      <c r="AD29" s="1013" t="s">
        <v>36</v>
      </c>
      <c r="AE29" s="1019" t="s">
        <v>69</v>
      </c>
      <c r="AF29" s="1021" t="str">
        <f t="shared" si="0"/>
        <v/>
      </c>
      <c r="AG29" s="1013" t="s">
        <v>174</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173</v>
      </c>
      <c r="W30" s="1011"/>
      <c r="X30" s="1013" t="s">
        <v>28</v>
      </c>
      <c r="Y30" s="1011"/>
      <c r="Z30" s="1015" t="s">
        <v>165</v>
      </c>
      <c r="AA30" s="1011"/>
      <c r="AB30" s="1013" t="s">
        <v>28</v>
      </c>
      <c r="AC30" s="1011"/>
      <c r="AD30" s="1013" t="s">
        <v>36</v>
      </c>
      <c r="AE30" s="1019" t="s">
        <v>69</v>
      </c>
      <c r="AF30" s="1021" t="str">
        <f t="shared" si="0"/>
        <v/>
      </c>
      <c r="AG30" s="1013" t="s">
        <v>174</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173</v>
      </c>
      <c r="W31" s="1011"/>
      <c r="X31" s="1013" t="s">
        <v>28</v>
      </c>
      <c r="Y31" s="1011"/>
      <c r="Z31" s="1015" t="s">
        <v>165</v>
      </c>
      <c r="AA31" s="1011"/>
      <c r="AB31" s="1013" t="s">
        <v>28</v>
      </c>
      <c r="AC31" s="1011"/>
      <c r="AD31" s="1013" t="s">
        <v>36</v>
      </c>
      <c r="AE31" s="1019" t="s">
        <v>69</v>
      </c>
      <c r="AF31" s="1021" t="str">
        <f t="shared" si="0"/>
        <v/>
      </c>
      <c r="AG31" s="1013" t="s">
        <v>174</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173</v>
      </c>
      <c r="W32" s="1011"/>
      <c r="X32" s="1013" t="s">
        <v>28</v>
      </c>
      <c r="Y32" s="1011"/>
      <c r="Z32" s="1015" t="s">
        <v>165</v>
      </c>
      <c r="AA32" s="1011"/>
      <c r="AB32" s="1013" t="s">
        <v>28</v>
      </c>
      <c r="AC32" s="1011"/>
      <c r="AD32" s="1013" t="s">
        <v>36</v>
      </c>
      <c r="AE32" s="1019" t="s">
        <v>69</v>
      </c>
      <c r="AF32" s="1021" t="str">
        <f t="shared" si="0"/>
        <v/>
      </c>
      <c r="AG32" s="1013" t="s">
        <v>174</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173</v>
      </c>
      <c r="W33" s="1011"/>
      <c r="X33" s="1013" t="s">
        <v>28</v>
      </c>
      <c r="Y33" s="1011"/>
      <c r="Z33" s="1015" t="s">
        <v>165</v>
      </c>
      <c r="AA33" s="1011"/>
      <c r="AB33" s="1013" t="s">
        <v>28</v>
      </c>
      <c r="AC33" s="1011"/>
      <c r="AD33" s="1013" t="s">
        <v>36</v>
      </c>
      <c r="AE33" s="1019" t="s">
        <v>69</v>
      </c>
      <c r="AF33" s="1021" t="str">
        <f t="shared" si="0"/>
        <v/>
      </c>
      <c r="AG33" s="1013" t="s">
        <v>174</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173</v>
      </c>
      <c r="W34" s="1011"/>
      <c r="X34" s="1013" t="s">
        <v>28</v>
      </c>
      <c r="Y34" s="1011"/>
      <c r="Z34" s="1015" t="s">
        <v>165</v>
      </c>
      <c r="AA34" s="1011"/>
      <c r="AB34" s="1013" t="s">
        <v>28</v>
      </c>
      <c r="AC34" s="1011"/>
      <c r="AD34" s="1013" t="s">
        <v>36</v>
      </c>
      <c r="AE34" s="1019" t="s">
        <v>69</v>
      </c>
      <c r="AF34" s="1021" t="str">
        <f t="shared" si="0"/>
        <v/>
      </c>
      <c r="AG34" s="1013" t="s">
        <v>174</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173</v>
      </c>
      <c r="W35" s="1011"/>
      <c r="X35" s="1013" t="s">
        <v>28</v>
      </c>
      <c r="Y35" s="1011"/>
      <c r="Z35" s="1015" t="s">
        <v>165</v>
      </c>
      <c r="AA35" s="1011"/>
      <c r="AB35" s="1013" t="s">
        <v>28</v>
      </c>
      <c r="AC35" s="1011"/>
      <c r="AD35" s="1013" t="s">
        <v>36</v>
      </c>
      <c r="AE35" s="1019" t="s">
        <v>69</v>
      </c>
      <c r="AF35" s="1021" t="str">
        <f t="shared" si="0"/>
        <v/>
      </c>
      <c r="AG35" s="1013" t="s">
        <v>174</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173</v>
      </c>
      <c r="W36" s="1011"/>
      <c r="X36" s="1013" t="s">
        <v>28</v>
      </c>
      <c r="Y36" s="1011"/>
      <c r="Z36" s="1015" t="s">
        <v>165</v>
      </c>
      <c r="AA36" s="1011"/>
      <c r="AB36" s="1013" t="s">
        <v>28</v>
      </c>
      <c r="AC36" s="1011"/>
      <c r="AD36" s="1013" t="s">
        <v>36</v>
      </c>
      <c r="AE36" s="1019" t="s">
        <v>69</v>
      </c>
      <c r="AF36" s="1021" t="str">
        <f t="shared" si="0"/>
        <v/>
      </c>
      <c r="AG36" s="1013" t="s">
        <v>174</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173</v>
      </c>
      <c r="W37" s="1011"/>
      <c r="X37" s="1013" t="s">
        <v>28</v>
      </c>
      <c r="Y37" s="1011"/>
      <c r="Z37" s="1015" t="s">
        <v>165</v>
      </c>
      <c r="AA37" s="1011"/>
      <c r="AB37" s="1013" t="s">
        <v>28</v>
      </c>
      <c r="AC37" s="1011"/>
      <c r="AD37" s="1013" t="s">
        <v>36</v>
      </c>
      <c r="AE37" s="1019" t="s">
        <v>69</v>
      </c>
      <c r="AF37" s="1021" t="str">
        <f t="shared" si="0"/>
        <v/>
      </c>
      <c r="AG37" s="1013" t="s">
        <v>174</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173</v>
      </c>
      <c r="W38" s="1011"/>
      <c r="X38" s="1013" t="s">
        <v>28</v>
      </c>
      <c r="Y38" s="1011"/>
      <c r="Z38" s="1015" t="s">
        <v>165</v>
      </c>
      <c r="AA38" s="1011"/>
      <c r="AB38" s="1013" t="s">
        <v>28</v>
      </c>
      <c r="AC38" s="1011"/>
      <c r="AD38" s="1013" t="s">
        <v>36</v>
      </c>
      <c r="AE38" s="1019" t="s">
        <v>69</v>
      </c>
      <c r="AF38" s="1021" t="str">
        <f t="shared" si="0"/>
        <v/>
      </c>
      <c r="AG38" s="1013" t="s">
        <v>174</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173</v>
      </c>
      <c r="W39" s="1011"/>
      <c r="X39" s="1013" t="s">
        <v>28</v>
      </c>
      <c r="Y39" s="1011"/>
      <c r="Z39" s="1015" t="s">
        <v>165</v>
      </c>
      <c r="AA39" s="1011"/>
      <c r="AB39" s="1013" t="s">
        <v>28</v>
      </c>
      <c r="AC39" s="1011"/>
      <c r="AD39" s="1013" t="s">
        <v>36</v>
      </c>
      <c r="AE39" s="1019" t="s">
        <v>69</v>
      </c>
      <c r="AF39" s="1021" t="str">
        <f t="shared" si="0"/>
        <v/>
      </c>
      <c r="AG39" s="1013" t="s">
        <v>174</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173</v>
      </c>
      <c r="W40" s="1011"/>
      <c r="X40" s="1013" t="s">
        <v>28</v>
      </c>
      <c r="Y40" s="1011"/>
      <c r="Z40" s="1015" t="s">
        <v>165</v>
      </c>
      <c r="AA40" s="1011"/>
      <c r="AB40" s="1013" t="s">
        <v>28</v>
      </c>
      <c r="AC40" s="1011"/>
      <c r="AD40" s="1013" t="s">
        <v>36</v>
      </c>
      <c r="AE40" s="1019" t="s">
        <v>69</v>
      </c>
      <c r="AF40" s="1021" t="str">
        <f t="shared" si="0"/>
        <v/>
      </c>
      <c r="AG40" s="1013" t="s">
        <v>174</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173</v>
      </c>
      <c r="W41" s="1011"/>
      <c r="X41" s="1013" t="s">
        <v>28</v>
      </c>
      <c r="Y41" s="1011"/>
      <c r="Z41" s="1015" t="s">
        <v>165</v>
      </c>
      <c r="AA41" s="1011"/>
      <c r="AB41" s="1013" t="s">
        <v>28</v>
      </c>
      <c r="AC41" s="1011"/>
      <c r="AD41" s="1013" t="s">
        <v>36</v>
      </c>
      <c r="AE41" s="1019" t="s">
        <v>69</v>
      </c>
      <c r="AF41" s="1021" t="str">
        <f t="shared" si="0"/>
        <v/>
      </c>
      <c r="AG41" s="1013" t="s">
        <v>174</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173</v>
      </c>
      <c r="W42" s="1011"/>
      <c r="X42" s="1013" t="s">
        <v>28</v>
      </c>
      <c r="Y42" s="1011"/>
      <c r="Z42" s="1015" t="s">
        <v>165</v>
      </c>
      <c r="AA42" s="1011"/>
      <c r="AB42" s="1013" t="s">
        <v>28</v>
      </c>
      <c r="AC42" s="1011"/>
      <c r="AD42" s="1013" t="s">
        <v>36</v>
      </c>
      <c r="AE42" s="1019" t="s">
        <v>69</v>
      </c>
      <c r="AF42" s="1021" t="str">
        <f t="shared" si="0"/>
        <v/>
      </c>
      <c r="AG42" s="1013" t="s">
        <v>174</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173</v>
      </c>
      <c r="W43" s="1011"/>
      <c r="X43" s="1013" t="s">
        <v>28</v>
      </c>
      <c r="Y43" s="1011"/>
      <c r="Z43" s="1015" t="s">
        <v>165</v>
      </c>
      <c r="AA43" s="1011"/>
      <c r="AB43" s="1013" t="s">
        <v>28</v>
      </c>
      <c r="AC43" s="1011"/>
      <c r="AD43" s="1013" t="s">
        <v>36</v>
      </c>
      <c r="AE43" s="1019" t="s">
        <v>69</v>
      </c>
      <c r="AF43" s="1021" t="str">
        <f t="shared" si="0"/>
        <v/>
      </c>
      <c r="AG43" s="1013" t="s">
        <v>174</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173</v>
      </c>
      <c r="W44" s="1011"/>
      <c r="X44" s="1013" t="s">
        <v>28</v>
      </c>
      <c r="Y44" s="1011"/>
      <c r="Z44" s="1015" t="s">
        <v>165</v>
      </c>
      <c r="AA44" s="1011"/>
      <c r="AB44" s="1013" t="s">
        <v>28</v>
      </c>
      <c r="AC44" s="1011"/>
      <c r="AD44" s="1013" t="s">
        <v>36</v>
      </c>
      <c r="AE44" s="1019" t="s">
        <v>69</v>
      </c>
      <c r="AF44" s="1021" t="str">
        <f t="shared" si="0"/>
        <v/>
      </c>
      <c r="AG44" s="1013" t="s">
        <v>174</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173</v>
      </c>
      <c r="W45" s="1011"/>
      <c r="X45" s="1013" t="s">
        <v>28</v>
      </c>
      <c r="Y45" s="1011"/>
      <c r="Z45" s="1015" t="s">
        <v>165</v>
      </c>
      <c r="AA45" s="1011"/>
      <c r="AB45" s="1013" t="s">
        <v>28</v>
      </c>
      <c r="AC45" s="1011"/>
      <c r="AD45" s="1013" t="s">
        <v>36</v>
      </c>
      <c r="AE45" s="1019" t="s">
        <v>69</v>
      </c>
      <c r="AF45" s="1021" t="str">
        <f t="shared" si="0"/>
        <v/>
      </c>
      <c r="AG45" s="1013" t="s">
        <v>174</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173</v>
      </c>
      <c r="W46" s="1011"/>
      <c r="X46" s="1013" t="s">
        <v>28</v>
      </c>
      <c r="Y46" s="1011"/>
      <c r="Z46" s="1015" t="s">
        <v>165</v>
      </c>
      <c r="AA46" s="1011"/>
      <c r="AB46" s="1013" t="s">
        <v>28</v>
      </c>
      <c r="AC46" s="1011"/>
      <c r="AD46" s="1013" t="s">
        <v>36</v>
      </c>
      <c r="AE46" s="1019" t="s">
        <v>69</v>
      </c>
      <c r="AF46" s="1021" t="str">
        <f t="shared" si="0"/>
        <v/>
      </c>
      <c r="AG46" s="1013" t="s">
        <v>174</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173</v>
      </c>
      <c r="W47" s="1011"/>
      <c r="X47" s="1013" t="s">
        <v>28</v>
      </c>
      <c r="Y47" s="1011"/>
      <c r="Z47" s="1015" t="s">
        <v>165</v>
      </c>
      <c r="AA47" s="1011"/>
      <c r="AB47" s="1013" t="s">
        <v>28</v>
      </c>
      <c r="AC47" s="1011"/>
      <c r="AD47" s="1013" t="s">
        <v>36</v>
      </c>
      <c r="AE47" s="1019" t="s">
        <v>69</v>
      </c>
      <c r="AF47" s="1021" t="str">
        <f t="shared" si="0"/>
        <v/>
      </c>
      <c r="AG47" s="1013" t="s">
        <v>174</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173</v>
      </c>
      <c r="W48" s="1011"/>
      <c r="X48" s="1013" t="s">
        <v>28</v>
      </c>
      <c r="Y48" s="1011"/>
      <c r="Z48" s="1015" t="s">
        <v>165</v>
      </c>
      <c r="AA48" s="1011"/>
      <c r="AB48" s="1013" t="s">
        <v>28</v>
      </c>
      <c r="AC48" s="1011"/>
      <c r="AD48" s="1013" t="s">
        <v>36</v>
      </c>
      <c r="AE48" s="1019" t="s">
        <v>69</v>
      </c>
      <c r="AF48" s="1021" t="str">
        <f t="shared" si="0"/>
        <v/>
      </c>
      <c r="AG48" s="1013" t="s">
        <v>174</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173</v>
      </c>
      <c r="W49" s="1011"/>
      <c r="X49" s="1013" t="s">
        <v>28</v>
      </c>
      <c r="Y49" s="1011"/>
      <c r="Z49" s="1015" t="s">
        <v>165</v>
      </c>
      <c r="AA49" s="1011"/>
      <c r="AB49" s="1013" t="s">
        <v>28</v>
      </c>
      <c r="AC49" s="1011"/>
      <c r="AD49" s="1013" t="s">
        <v>36</v>
      </c>
      <c r="AE49" s="1019" t="s">
        <v>69</v>
      </c>
      <c r="AF49" s="1021" t="str">
        <f t="shared" si="0"/>
        <v/>
      </c>
      <c r="AG49" s="1013" t="s">
        <v>174</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173</v>
      </c>
      <c r="W50" s="1011"/>
      <c r="X50" s="1013" t="s">
        <v>28</v>
      </c>
      <c r="Y50" s="1011"/>
      <c r="Z50" s="1015" t="s">
        <v>165</v>
      </c>
      <c r="AA50" s="1011"/>
      <c r="AB50" s="1013" t="s">
        <v>28</v>
      </c>
      <c r="AC50" s="1011"/>
      <c r="AD50" s="1013" t="s">
        <v>36</v>
      </c>
      <c r="AE50" s="1019" t="s">
        <v>69</v>
      </c>
      <c r="AF50" s="1021" t="str">
        <f t="shared" si="0"/>
        <v/>
      </c>
      <c r="AG50" s="1025" t="s">
        <v>174</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173</v>
      </c>
      <c r="W51" s="1011"/>
      <c r="X51" s="1013" t="s">
        <v>28</v>
      </c>
      <c r="Y51" s="1011"/>
      <c r="Z51" s="1015" t="s">
        <v>165</v>
      </c>
      <c r="AA51" s="1011"/>
      <c r="AB51" s="1013" t="s">
        <v>28</v>
      </c>
      <c r="AC51" s="1011"/>
      <c r="AD51" s="1013" t="s">
        <v>36</v>
      </c>
      <c r="AE51" s="1019" t="s">
        <v>69</v>
      </c>
      <c r="AF51" s="1021" t="str">
        <f t="shared" si="0"/>
        <v/>
      </c>
      <c r="AG51" s="1025" t="s">
        <v>174</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173</v>
      </c>
      <c r="W52" s="1011"/>
      <c r="X52" s="1013" t="s">
        <v>28</v>
      </c>
      <c r="Y52" s="1011"/>
      <c r="Z52" s="1015" t="s">
        <v>165</v>
      </c>
      <c r="AA52" s="1011"/>
      <c r="AB52" s="1013" t="s">
        <v>28</v>
      </c>
      <c r="AC52" s="1011"/>
      <c r="AD52" s="1013" t="s">
        <v>36</v>
      </c>
      <c r="AE52" s="1019" t="s">
        <v>69</v>
      </c>
      <c r="AF52" s="1021" t="str">
        <f t="shared" si="0"/>
        <v/>
      </c>
      <c r="AG52" s="1025" t="s">
        <v>174</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173</v>
      </c>
      <c r="W53" s="1011"/>
      <c r="X53" s="1013" t="s">
        <v>28</v>
      </c>
      <c r="Y53" s="1011"/>
      <c r="Z53" s="1015" t="s">
        <v>165</v>
      </c>
      <c r="AA53" s="1011"/>
      <c r="AB53" s="1013" t="s">
        <v>28</v>
      </c>
      <c r="AC53" s="1011"/>
      <c r="AD53" s="1013" t="s">
        <v>36</v>
      </c>
      <c r="AE53" s="1019" t="s">
        <v>69</v>
      </c>
      <c r="AF53" s="1021" t="str">
        <f t="shared" si="0"/>
        <v/>
      </c>
      <c r="AG53" s="1025" t="s">
        <v>174</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173</v>
      </c>
      <c r="W54" s="1011"/>
      <c r="X54" s="1013" t="s">
        <v>28</v>
      </c>
      <c r="Y54" s="1011"/>
      <c r="Z54" s="1015" t="s">
        <v>165</v>
      </c>
      <c r="AA54" s="1011"/>
      <c r="AB54" s="1013" t="s">
        <v>28</v>
      </c>
      <c r="AC54" s="1011"/>
      <c r="AD54" s="1013" t="s">
        <v>36</v>
      </c>
      <c r="AE54" s="1019" t="s">
        <v>69</v>
      </c>
      <c r="AF54" s="1021" t="str">
        <f t="shared" si="0"/>
        <v/>
      </c>
      <c r="AG54" s="1025" t="s">
        <v>174</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173</v>
      </c>
      <c r="W55" s="1011"/>
      <c r="X55" s="1013" t="s">
        <v>28</v>
      </c>
      <c r="Y55" s="1011"/>
      <c r="Z55" s="1015" t="s">
        <v>165</v>
      </c>
      <c r="AA55" s="1011"/>
      <c r="AB55" s="1013" t="s">
        <v>28</v>
      </c>
      <c r="AC55" s="1011"/>
      <c r="AD55" s="1013" t="s">
        <v>36</v>
      </c>
      <c r="AE55" s="1019" t="s">
        <v>69</v>
      </c>
      <c r="AF55" s="1021" t="str">
        <f t="shared" si="0"/>
        <v/>
      </c>
      <c r="AG55" s="1025" t="s">
        <v>174</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173</v>
      </c>
      <c r="W56" s="1011"/>
      <c r="X56" s="1013" t="s">
        <v>28</v>
      </c>
      <c r="Y56" s="1011"/>
      <c r="Z56" s="1015" t="s">
        <v>165</v>
      </c>
      <c r="AA56" s="1011"/>
      <c r="AB56" s="1013" t="s">
        <v>28</v>
      </c>
      <c r="AC56" s="1011"/>
      <c r="AD56" s="1013" t="s">
        <v>36</v>
      </c>
      <c r="AE56" s="1019" t="s">
        <v>69</v>
      </c>
      <c r="AF56" s="1021" t="str">
        <f t="shared" si="0"/>
        <v/>
      </c>
      <c r="AG56" s="1025" t="s">
        <v>174</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173</v>
      </c>
      <c r="W57" s="1011"/>
      <c r="X57" s="1013" t="s">
        <v>28</v>
      </c>
      <c r="Y57" s="1011"/>
      <c r="Z57" s="1015" t="s">
        <v>165</v>
      </c>
      <c r="AA57" s="1011"/>
      <c r="AB57" s="1013" t="s">
        <v>28</v>
      </c>
      <c r="AC57" s="1011"/>
      <c r="AD57" s="1013" t="s">
        <v>36</v>
      </c>
      <c r="AE57" s="1019" t="s">
        <v>69</v>
      </c>
      <c r="AF57" s="1021" t="str">
        <f t="shared" si="0"/>
        <v/>
      </c>
      <c r="AG57" s="1025" t="s">
        <v>174</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173</v>
      </c>
      <c r="W58" s="1011"/>
      <c r="X58" s="1013" t="s">
        <v>28</v>
      </c>
      <c r="Y58" s="1011"/>
      <c r="Z58" s="1015" t="s">
        <v>165</v>
      </c>
      <c r="AA58" s="1011"/>
      <c r="AB58" s="1013" t="s">
        <v>28</v>
      </c>
      <c r="AC58" s="1011"/>
      <c r="AD58" s="1013" t="s">
        <v>36</v>
      </c>
      <c r="AE58" s="1019" t="s">
        <v>69</v>
      </c>
      <c r="AF58" s="1021" t="str">
        <f t="shared" si="0"/>
        <v/>
      </c>
      <c r="AG58" s="1025" t="s">
        <v>174</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173</v>
      </c>
      <c r="W59" s="1011"/>
      <c r="X59" s="1013" t="s">
        <v>28</v>
      </c>
      <c r="Y59" s="1011"/>
      <c r="Z59" s="1015" t="s">
        <v>165</v>
      </c>
      <c r="AA59" s="1011"/>
      <c r="AB59" s="1013" t="s">
        <v>28</v>
      </c>
      <c r="AC59" s="1011"/>
      <c r="AD59" s="1013" t="s">
        <v>36</v>
      </c>
      <c r="AE59" s="1019" t="s">
        <v>69</v>
      </c>
      <c r="AF59" s="1021" t="str">
        <f t="shared" si="0"/>
        <v/>
      </c>
      <c r="AG59" s="1025" t="s">
        <v>174</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173</v>
      </c>
      <c r="W60" s="1011"/>
      <c r="X60" s="1013" t="s">
        <v>28</v>
      </c>
      <c r="Y60" s="1011"/>
      <c r="Z60" s="1015" t="s">
        <v>165</v>
      </c>
      <c r="AA60" s="1011"/>
      <c r="AB60" s="1013" t="s">
        <v>28</v>
      </c>
      <c r="AC60" s="1011"/>
      <c r="AD60" s="1013" t="s">
        <v>36</v>
      </c>
      <c r="AE60" s="1019" t="s">
        <v>69</v>
      </c>
      <c r="AF60" s="1021" t="str">
        <f t="shared" si="0"/>
        <v/>
      </c>
      <c r="AG60" s="1025" t="s">
        <v>174</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173</v>
      </c>
      <c r="W61" s="1011"/>
      <c r="X61" s="1013" t="s">
        <v>28</v>
      </c>
      <c r="Y61" s="1011"/>
      <c r="Z61" s="1015" t="s">
        <v>165</v>
      </c>
      <c r="AA61" s="1011"/>
      <c r="AB61" s="1013" t="s">
        <v>28</v>
      </c>
      <c r="AC61" s="1011"/>
      <c r="AD61" s="1013" t="s">
        <v>36</v>
      </c>
      <c r="AE61" s="1019" t="s">
        <v>69</v>
      </c>
      <c r="AF61" s="1021" t="str">
        <f t="shared" si="0"/>
        <v/>
      </c>
      <c r="AG61" s="1025" t="s">
        <v>174</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173</v>
      </c>
      <c r="W62" s="1011"/>
      <c r="X62" s="1013" t="s">
        <v>28</v>
      </c>
      <c r="Y62" s="1011"/>
      <c r="Z62" s="1015" t="s">
        <v>165</v>
      </c>
      <c r="AA62" s="1011"/>
      <c r="AB62" s="1013" t="s">
        <v>28</v>
      </c>
      <c r="AC62" s="1011"/>
      <c r="AD62" s="1013" t="s">
        <v>36</v>
      </c>
      <c r="AE62" s="1019" t="s">
        <v>69</v>
      </c>
      <c r="AF62" s="1021" t="str">
        <f t="shared" si="0"/>
        <v/>
      </c>
      <c r="AG62" s="1025" t="s">
        <v>174</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173</v>
      </c>
      <c r="W63" s="1011"/>
      <c r="X63" s="1013" t="s">
        <v>28</v>
      </c>
      <c r="Y63" s="1011"/>
      <c r="Z63" s="1015" t="s">
        <v>165</v>
      </c>
      <c r="AA63" s="1011"/>
      <c r="AB63" s="1013" t="s">
        <v>28</v>
      </c>
      <c r="AC63" s="1011"/>
      <c r="AD63" s="1013" t="s">
        <v>36</v>
      </c>
      <c r="AE63" s="1019" t="s">
        <v>69</v>
      </c>
      <c r="AF63" s="1021" t="str">
        <f t="shared" si="0"/>
        <v/>
      </c>
      <c r="AG63" s="1025" t="s">
        <v>174</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173</v>
      </c>
      <c r="W64" s="1011"/>
      <c r="X64" s="1013" t="s">
        <v>28</v>
      </c>
      <c r="Y64" s="1011"/>
      <c r="Z64" s="1015" t="s">
        <v>165</v>
      </c>
      <c r="AA64" s="1011"/>
      <c r="AB64" s="1013" t="s">
        <v>28</v>
      </c>
      <c r="AC64" s="1011"/>
      <c r="AD64" s="1013" t="s">
        <v>36</v>
      </c>
      <c r="AE64" s="1019" t="s">
        <v>69</v>
      </c>
      <c r="AF64" s="1021" t="str">
        <f t="shared" si="0"/>
        <v/>
      </c>
      <c r="AG64" s="1025" t="s">
        <v>174</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173</v>
      </c>
      <c r="W65" s="1011"/>
      <c r="X65" s="1013" t="s">
        <v>28</v>
      </c>
      <c r="Y65" s="1011"/>
      <c r="Z65" s="1015" t="s">
        <v>165</v>
      </c>
      <c r="AA65" s="1011"/>
      <c r="AB65" s="1013" t="s">
        <v>28</v>
      </c>
      <c r="AC65" s="1011"/>
      <c r="AD65" s="1013" t="s">
        <v>36</v>
      </c>
      <c r="AE65" s="1019" t="s">
        <v>69</v>
      </c>
      <c r="AF65" s="1021" t="str">
        <f t="shared" si="0"/>
        <v/>
      </c>
      <c r="AG65" s="1025" t="s">
        <v>174</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173</v>
      </c>
      <c r="W66" s="1011"/>
      <c r="X66" s="1013" t="s">
        <v>28</v>
      </c>
      <c r="Y66" s="1011"/>
      <c r="Z66" s="1015" t="s">
        <v>165</v>
      </c>
      <c r="AA66" s="1011"/>
      <c r="AB66" s="1013" t="s">
        <v>28</v>
      </c>
      <c r="AC66" s="1011"/>
      <c r="AD66" s="1013" t="s">
        <v>36</v>
      </c>
      <c r="AE66" s="1019" t="s">
        <v>69</v>
      </c>
      <c r="AF66" s="1021" t="str">
        <f t="shared" si="0"/>
        <v/>
      </c>
      <c r="AG66" s="1025" t="s">
        <v>174</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173</v>
      </c>
      <c r="W67" s="1011"/>
      <c r="X67" s="1013" t="s">
        <v>28</v>
      </c>
      <c r="Y67" s="1011"/>
      <c r="Z67" s="1015" t="s">
        <v>165</v>
      </c>
      <c r="AA67" s="1011"/>
      <c r="AB67" s="1013" t="s">
        <v>28</v>
      </c>
      <c r="AC67" s="1011"/>
      <c r="AD67" s="1013" t="s">
        <v>36</v>
      </c>
      <c r="AE67" s="1019" t="s">
        <v>69</v>
      </c>
      <c r="AF67" s="1021" t="str">
        <f t="shared" si="0"/>
        <v/>
      </c>
      <c r="AG67" s="1025" t="s">
        <v>174</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173</v>
      </c>
      <c r="W68" s="1011"/>
      <c r="X68" s="1013" t="s">
        <v>28</v>
      </c>
      <c r="Y68" s="1011"/>
      <c r="Z68" s="1015" t="s">
        <v>165</v>
      </c>
      <c r="AA68" s="1011"/>
      <c r="AB68" s="1013" t="s">
        <v>28</v>
      </c>
      <c r="AC68" s="1011"/>
      <c r="AD68" s="1013" t="s">
        <v>36</v>
      </c>
      <c r="AE68" s="1019" t="s">
        <v>69</v>
      </c>
      <c r="AF68" s="1021" t="str">
        <f t="shared" si="0"/>
        <v/>
      </c>
      <c r="AG68" s="1025" t="s">
        <v>174</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173</v>
      </c>
      <c r="W69" s="1011"/>
      <c r="X69" s="1013" t="s">
        <v>28</v>
      </c>
      <c r="Y69" s="1011"/>
      <c r="Z69" s="1015" t="s">
        <v>165</v>
      </c>
      <c r="AA69" s="1011"/>
      <c r="AB69" s="1013" t="s">
        <v>28</v>
      </c>
      <c r="AC69" s="1011"/>
      <c r="AD69" s="1013" t="s">
        <v>36</v>
      </c>
      <c r="AE69" s="1019" t="s">
        <v>69</v>
      </c>
      <c r="AF69" s="1021" t="str">
        <f t="shared" si="0"/>
        <v/>
      </c>
      <c r="AG69" s="1025" t="s">
        <v>174</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173</v>
      </c>
      <c r="W70" s="1011"/>
      <c r="X70" s="1013" t="s">
        <v>28</v>
      </c>
      <c r="Y70" s="1011"/>
      <c r="Z70" s="1015" t="s">
        <v>165</v>
      </c>
      <c r="AA70" s="1011"/>
      <c r="AB70" s="1013" t="s">
        <v>28</v>
      </c>
      <c r="AC70" s="1011"/>
      <c r="AD70" s="1013" t="s">
        <v>36</v>
      </c>
      <c r="AE70" s="1019" t="s">
        <v>69</v>
      </c>
      <c r="AF70" s="1021" t="str">
        <f t="shared" si="0"/>
        <v/>
      </c>
      <c r="AG70" s="1025" t="s">
        <v>174</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173</v>
      </c>
      <c r="W71" s="1011"/>
      <c r="X71" s="1013" t="s">
        <v>28</v>
      </c>
      <c r="Y71" s="1011"/>
      <c r="Z71" s="1015" t="s">
        <v>165</v>
      </c>
      <c r="AA71" s="1011"/>
      <c r="AB71" s="1013" t="s">
        <v>28</v>
      </c>
      <c r="AC71" s="1011"/>
      <c r="AD71" s="1013" t="s">
        <v>36</v>
      </c>
      <c r="AE71" s="1019" t="s">
        <v>69</v>
      </c>
      <c r="AF71" s="1021" t="str">
        <f t="shared" si="0"/>
        <v/>
      </c>
      <c r="AG71" s="1025" t="s">
        <v>174</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173</v>
      </c>
      <c r="W72" s="1011"/>
      <c r="X72" s="1013" t="s">
        <v>28</v>
      </c>
      <c r="Y72" s="1011"/>
      <c r="Z72" s="1015" t="s">
        <v>165</v>
      </c>
      <c r="AA72" s="1011"/>
      <c r="AB72" s="1013" t="s">
        <v>28</v>
      </c>
      <c r="AC72" s="1011"/>
      <c r="AD72" s="1013" t="s">
        <v>36</v>
      </c>
      <c r="AE72" s="1019" t="s">
        <v>69</v>
      </c>
      <c r="AF72" s="1021" t="str">
        <f t="shared" si="0"/>
        <v/>
      </c>
      <c r="AG72" s="1025" t="s">
        <v>174</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173</v>
      </c>
      <c r="W73" s="1011"/>
      <c r="X73" s="1013" t="s">
        <v>28</v>
      </c>
      <c r="Y73" s="1011"/>
      <c r="Z73" s="1015" t="s">
        <v>165</v>
      </c>
      <c r="AA73" s="1011"/>
      <c r="AB73" s="1013" t="s">
        <v>28</v>
      </c>
      <c r="AC73" s="1011"/>
      <c r="AD73" s="1013" t="s">
        <v>36</v>
      </c>
      <c r="AE73" s="1019" t="s">
        <v>69</v>
      </c>
      <c r="AF73" s="1021" t="str">
        <f t="shared" si="0"/>
        <v/>
      </c>
      <c r="AG73" s="1025" t="s">
        <v>174</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173</v>
      </c>
      <c r="W74" s="1011"/>
      <c r="X74" s="1013" t="s">
        <v>28</v>
      </c>
      <c r="Y74" s="1011"/>
      <c r="Z74" s="1015" t="s">
        <v>165</v>
      </c>
      <c r="AA74" s="1011"/>
      <c r="AB74" s="1013" t="s">
        <v>28</v>
      </c>
      <c r="AC74" s="1011"/>
      <c r="AD74" s="1013" t="s">
        <v>36</v>
      </c>
      <c r="AE74" s="1019" t="s">
        <v>69</v>
      </c>
      <c r="AF74" s="1021" t="str">
        <f t="shared" si="0"/>
        <v/>
      </c>
      <c r="AG74" s="1025" t="s">
        <v>174</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173</v>
      </c>
      <c r="W75" s="1011"/>
      <c r="X75" s="1013" t="s">
        <v>28</v>
      </c>
      <c r="Y75" s="1011"/>
      <c r="Z75" s="1015" t="s">
        <v>165</v>
      </c>
      <c r="AA75" s="1011"/>
      <c r="AB75" s="1013" t="s">
        <v>28</v>
      </c>
      <c r="AC75" s="1011"/>
      <c r="AD75" s="1013" t="s">
        <v>36</v>
      </c>
      <c r="AE75" s="1019" t="s">
        <v>69</v>
      </c>
      <c r="AF75" s="1021" t="str">
        <f t="shared" ref="AF75:AF110" si="3">IF(W75&gt;=1,(AA75*12+AC75)-(W75*12+Y75)+1,"")</f>
        <v/>
      </c>
      <c r="AG75" s="1025" t="s">
        <v>174</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173</v>
      </c>
      <c r="W76" s="1011"/>
      <c r="X76" s="1013" t="s">
        <v>28</v>
      </c>
      <c r="Y76" s="1011"/>
      <c r="Z76" s="1015" t="s">
        <v>165</v>
      </c>
      <c r="AA76" s="1011"/>
      <c r="AB76" s="1013" t="s">
        <v>28</v>
      </c>
      <c r="AC76" s="1011"/>
      <c r="AD76" s="1013" t="s">
        <v>36</v>
      </c>
      <c r="AE76" s="1019" t="s">
        <v>69</v>
      </c>
      <c r="AF76" s="1021" t="str">
        <f t="shared" si="3"/>
        <v/>
      </c>
      <c r="AG76" s="1025" t="s">
        <v>174</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173</v>
      </c>
      <c r="W77" s="1011"/>
      <c r="X77" s="1013" t="s">
        <v>28</v>
      </c>
      <c r="Y77" s="1011"/>
      <c r="Z77" s="1015" t="s">
        <v>165</v>
      </c>
      <c r="AA77" s="1011"/>
      <c r="AB77" s="1013" t="s">
        <v>28</v>
      </c>
      <c r="AC77" s="1011"/>
      <c r="AD77" s="1013" t="s">
        <v>36</v>
      </c>
      <c r="AE77" s="1019" t="s">
        <v>69</v>
      </c>
      <c r="AF77" s="1021" t="str">
        <f t="shared" si="3"/>
        <v/>
      </c>
      <c r="AG77" s="1025" t="s">
        <v>174</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173</v>
      </c>
      <c r="W78" s="1011"/>
      <c r="X78" s="1013" t="s">
        <v>28</v>
      </c>
      <c r="Y78" s="1011"/>
      <c r="Z78" s="1015" t="s">
        <v>165</v>
      </c>
      <c r="AA78" s="1011"/>
      <c r="AB78" s="1013" t="s">
        <v>28</v>
      </c>
      <c r="AC78" s="1011"/>
      <c r="AD78" s="1013" t="s">
        <v>36</v>
      </c>
      <c r="AE78" s="1019" t="s">
        <v>69</v>
      </c>
      <c r="AF78" s="1021" t="str">
        <f t="shared" si="3"/>
        <v/>
      </c>
      <c r="AG78" s="1025" t="s">
        <v>174</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173</v>
      </c>
      <c r="W79" s="1011"/>
      <c r="X79" s="1013" t="s">
        <v>28</v>
      </c>
      <c r="Y79" s="1011"/>
      <c r="Z79" s="1015" t="s">
        <v>165</v>
      </c>
      <c r="AA79" s="1011"/>
      <c r="AB79" s="1013" t="s">
        <v>28</v>
      </c>
      <c r="AC79" s="1011"/>
      <c r="AD79" s="1013" t="s">
        <v>36</v>
      </c>
      <c r="AE79" s="1019" t="s">
        <v>69</v>
      </c>
      <c r="AF79" s="1021" t="str">
        <f t="shared" si="3"/>
        <v/>
      </c>
      <c r="AG79" s="1025" t="s">
        <v>174</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173</v>
      </c>
      <c r="W80" s="1011"/>
      <c r="X80" s="1013" t="s">
        <v>28</v>
      </c>
      <c r="Y80" s="1011"/>
      <c r="Z80" s="1015" t="s">
        <v>165</v>
      </c>
      <c r="AA80" s="1011"/>
      <c r="AB80" s="1013" t="s">
        <v>28</v>
      </c>
      <c r="AC80" s="1011"/>
      <c r="AD80" s="1013" t="s">
        <v>36</v>
      </c>
      <c r="AE80" s="1019" t="s">
        <v>69</v>
      </c>
      <c r="AF80" s="1021" t="str">
        <f t="shared" si="3"/>
        <v/>
      </c>
      <c r="AG80" s="1025" t="s">
        <v>174</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173</v>
      </c>
      <c r="W81" s="1011"/>
      <c r="X81" s="1013" t="s">
        <v>28</v>
      </c>
      <c r="Y81" s="1011"/>
      <c r="Z81" s="1015" t="s">
        <v>165</v>
      </c>
      <c r="AA81" s="1011"/>
      <c r="AB81" s="1013" t="s">
        <v>28</v>
      </c>
      <c r="AC81" s="1011"/>
      <c r="AD81" s="1013" t="s">
        <v>36</v>
      </c>
      <c r="AE81" s="1019" t="s">
        <v>69</v>
      </c>
      <c r="AF81" s="1021" t="str">
        <f t="shared" si="3"/>
        <v/>
      </c>
      <c r="AG81" s="1025" t="s">
        <v>174</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173</v>
      </c>
      <c r="W82" s="1011"/>
      <c r="X82" s="1013" t="s">
        <v>28</v>
      </c>
      <c r="Y82" s="1011"/>
      <c r="Z82" s="1015" t="s">
        <v>165</v>
      </c>
      <c r="AA82" s="1011"/>
      <c r="AB82" s="1013" t="s">
        <v>28</v>
      </c>
      <c r="AC82" s="1011"/>
      <c r="AD82" s="1013" t="s">
        <v>36</v>
      </c>
      <c r="AE82" s="1019" t="s">
        <v>69</v>
      </c>
      <c r="AF82" s="1021" t="str">
        <f t="shared" si="3"/>
        <v/>
      </c>
      <c r="AG82" s="1025" t="s">
        <v>174</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173</v>
      </c>
      <c r="W83" s="1011"/>
      <c r="X83" s="1013" t="s">
        <v>28</v>
      </c>
      <c r="Y83" s="1011"/>
      <c r="Z83" s="1015" t="s">
        <v>165</v>
      </c>
      <c r="AA83" s="1011"/>
      <c r="AB83" s="1013" t="s">
        <v>28</v>
      </c>
      <c r="AC83" s="1011"/>
      <c r="AD83" s="1013" t="s">
        <v>36</v>
      </c>
      <c r="AE83" s="1019" t="s">
        <v>69</v>
      </c>
      <c r="AF83" s="1021" t="str">
        <f t="shared" si="3"/>
        <v/>
      </c>
      <c r="AG83" s="1025" t="s">
        <v>174</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173</v>
      </c>
      <c r="W84" s="1011"/>
      <c r="X84" s="1013" t="s">
        <v>28</v>
      </c>
      <c r="Y84" s="1011"/>
      <c r="Z84" s="1015" t="s">
        <v>165</v>
      </c>
      <c r="AA84" s="1011"/>
      <c r="AB84" s="1013" t="s">
        <v>28</v>
      </c>
      <c r="AC84" s="1011"/>
      <c r="AD84" s="1013" t="s">
        <v>36</v>
      </c>
      <c r="AE84" s="1019" t="s">
        <v>69</v>
      </c>
      <c r="AF84" s="1021" t="str">
        <f t="shared" si="3"/>
        <v/>
      </c>
      <c r="AG84" s="1025" t="s">
        <v>174</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173</v>
      </c>
      <c r="W85" s="1011"/>
      <c r="X85" s="1013" t="s">
        <v>28</v>
      </c>
      <c r="Y85" s="1011"/>
      <c r="Z85" s="1015" t="s">
        <v>165</v>
      </c>
      <c r="AA85" s="1011"/>
      <c r="AB85" s="1013" t="s">
        <v>28</v>
      </c>
      <c r="AC85" s="1011"/>
      <c r="AD85" s="1013" t="s">
        <v>36</v>
      </c>
      <c r="AE85" s="1019" t="s">
        <v>69</v>
      </c>
      <c r="AF85" s="1021" t="str">
        <f t="shared" si="3"/>
        <v/>
      </c>
      <c r="AG85" s="1025" t="s">
        <v>174</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173</v>
      </c>
      <c r="W86" s="1011"/>
      <c r="X86" s="1013" t="s">
        <v>28</v>
      </c>
      <c r="Y86" s="1011"/>
      <c r="Z86" s="1015" t="s">
        <v>165</v>
      </c>
      <c r="AA86" s="1011"/>
      <c r="AB86" s="1013" t="s">
        <v>28</v>
      </c>
      <c r="AC86" s="1011"/>
      <c r="AD86" s="1013" t="s">
        <v>36</v>
      </c>
      <c r="AE86" s="1019" t="s">
        <v>69</v>
      </c>
      <c r="AF86" s="1021" t="str">
        <f t="shared" si="3"/>
        <v/>
      </c>
      <c r="AG86" s="1025" t="s">
        <v>174</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173</v>
      </c>
      <c r="W87" s="1011"/>
      <c r="X87" s="1013" t="s">
        <v>28</v>
      </c>
      <c r="Y87" s="1011"/>
      <c r="Z87" s="1015" t="s">
        <v>165</v>
      </c>
      <c r="AA87" s="1011"/>
      <c r="AB87" s="1013" t="s">
        <v>28</v>
      </c>
      <c r="AC87" s="1011"/>
      <c r="AD87" s="1013" t="s">
        <v>36</v>
      </c>
      <c r="AE87" s="1019" t="s">
        <v>69</v>
      </c>
      <c r="AF87" s="1021" t="str">
        <f t="shared" si="3"/>
        <v/>
      </c>
      <c r="AG87" s="1025" t="s">
        <v>174</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173</v>
      </c>
      <c r="W88" s="1011"/>
      <c r="X88" s="1013" t="s">
        <v>28</v>
      </c>
      <c r="Y88" s="1011"/>
      <c r="Z88" s="1015" t="s">
        <v>165</v>
      </c>
      <c r="AA88" s="1011"/>
      <c r="AB88" s="1013" t="s">
        <v>28</v>
      </c>
      <c r="AC88" s="1011"/>
      <c r="AD88" s="1013" t="s">
        <v>36</v>
      </c>
      <c r="AE88" s="1019" t="s">
        <v>69</v>
      </c>
      <c r="AF88" s="1021" t="str">
        <f t="shared" si="3"/>
        <v/>
      </c>
      <c r="AG88" s="1025" t="s">
        <v>174</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173</v>
      </c>
      <c r="W89" s="1011"/>
      <c r="X89" s="1013" t="s">
        <v>28</v>
      </c>
      <c r="Y89" s="1011"/>
      <c r="Z89" s="1015" t="s">
        <v>165</v>
      </c>
      <c r="AA89" s="1011"/>
      <c r="AB89" s="1013" t="s">
        <v>28</v>
      </c>
      <c r="AC89" s="1011"/>
      <c r="AD89" s="1013" t="s">
        <v>36</v>
      </c>
      <c r="AE89" s="1019" t="s">
        <v>69</v>
      </c>
      <c r="AF89" s="1021" t="str">
        <f t="shared" si="3"/>
        <v/>
      </c>
      <c r="AG89" s="1025" t="s">
        <v>174</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173</v>
      </c>
      <c r="W90" s="1011"/>
      <c r="X90" s="1013" t="s">
        <v>28</v>
      </c>
      <c r="Y90" s="1011"/>
      <c r="Z90" s="1015" t="s">
        <v>165</v>
      </c>
      <c r="AA90" s="1011"/>
      <c r="AB90" s="1013" t="s">
        <v>28</v>
      </c>
      <c r="AC90" s="1011"/>
      <c r="AD90" s="1013" t="s">
        <v>36</v>
      </c>
      <c r="AE90" s="1019" t="s">
        <v>69</v>
      </c>
      <c r="AF90" s="1021" t="str">
        <f t="shared" si="3"/>
        <v/>
      </c>
      <c r="AG90" s="1025" t="s">
        <v>174</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173</v>
      </c>
      <c r="W91" s="1011"/>
      <c r="X91" s="1013" t="s">
        <v>28</v>
      </c>
      <c r="Y91" s="1011"/>
      <c r="Z91" s="1015" t="s">
        <v>165</v>
      </c>
      <c r="AA91" s="1011"/>
      <c r="AB91" s="1013" t="s">
        <v>28</v>
      </c>
      <c r="AC91" s="1011"/>
      <c r="AD91" s="1013" t="s">
        <v>36</v>
      </c>
      <c r="AE91" s="1019" t="s">
        <v>69</v>
      </c>
      <c r="AF91" s="1021" t="str">
        <f t="shared" si="3"/>
        <v/>
      </c>
      <c r="AG91" s="1025" t="s">
        <v>174</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173</v>
      </c>
      <c r="W92" s="1011"/>
      <c r="X92" s="1013" t="s">
        <v>28</v>
      </c>
      <c r="Y92" s="1011"/>
      <c r="Z92" s="1015" t="s">
        <v>165</v>
      </c>
      <c r="AA92" s="1011"/>
      <c r="AB92" s="1013" t="s">
        <v>28</v>
      </c>
      <c r="AC92" s="1011"/>
      <c r="AD92" s="1013" t="s">
        <v>36</v>
      </c>
      <c r="AE92" s="1019" t="s">
        <v>69</v>
      </c>
      <c r="AF92" s="1021" t="str">
        <f t="shared" si="3"/>
        <v/>
      </c>
      <c r="AG92" s="1025" t="s">
        <v>174</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173</v>
      </c>
      <c r="W93" s="1011"/>
      <c r="X93" s="1013" t="s">
        <v>28</v>
      </c>
      <c r="Y93" s="1011"/>
      <c r="Z93" s="1015" t="s">
        <v>165</v>
      </c>
      <c r="AA93" s="1011"/>
      <c r="AB93" s="1013" t="s">
        <v>28</v>
      </c>
      <c r="AC93" s="1011"/>
      <c r="AD93" s="1013" t="s">
        <v>36</v>
      </c>
      <c r="AE93" s="1019" t="s">
        <v>69</v>
      </c>
      <c r="AF93" s="1021" t="str">
        <f t="shared" si="3"/>
        <v/>
      </c>
      <c r="AG93" s="1025" t="s">
        <v>174</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173</v>
      </c>
      <c r="W94" s="1011"/>
      <c r="X94" s="1013" t="s">
        <v>28</v>
      </c>
      <c r="Y94" s="1011"/>
      <c r="Z94" s="1015" t="s">
        <v>165</v>
      </c>
      <c r="AA94" s="1011"/>
      <c r="AB94" s="1013" t="s">
        <v>28</v>
      </c>
      <c r="AC94" s="1011"/>
      <c r="AD94" s="1013" t="s">
        <v>36</v>
      </c>
      <c r="AE94" s="1019" t="s">
        <v>69</v>
      </c>
      <c r="AF94" s="1021" t="str">
        <f t="shared" si="3"/>
        <v/>
      </c>
      <c r="AG94" s="1025" t="s">
        <v>174</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173</v>
      </c>
      <c r="W95" s="1011"/>
      <c r="X95" s="1013" t="s">
        <v>28</v>
      </c>
      <c r="Y95" s="1011"/>
      <c r="Z95" s="1015" t="s">
        <v>165</v>
      </c>
      <c r="AA95" s="1011"/>
      <c r="AB95" s="1013" t="s">
        <v>28</v>
      </c>
      <c r="AC95" s="1011"/>
      <c r="AD95" s="1013" t="s">
        <v>36</v>
      </c>
      <c r="AE95" s="1019" t="s">
        <v>69</v>
      </c>
      <c r="AF95" s="1021" t="str">
        <f t="shared" si="3"/>
        <v/>
      </c>
      <c r="AG95" s="1025" t="s">
        <v>174</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173</v>
      </c>
      <c r="W96" s="1011"/>
      <c r="X96" s="1013" t="s">
        <v>28</v>
      </c>
      <c r="Y96" s="1011"/>
      <c r="Z96" s="1015" t="s">
        <v>165</v>
      </c>
      <c r="AA96" s="1011"/>
      <c r="AB96" s="1013" t="s">
        <v>28</v>
      </c>
      <c r="AC96" s="1011"/>
      <c r="AD96" s="1013" t="s">
        <v>36</v>
      </c>
      <c r="AE96" s="1019" t="s">
        <v>69</v>
      </c>
      <c r="AF96" s="1021" t="str">
        <f t="shared" si="3"/>
        <v/>
      </c>
      <c r="AG96" s="1025" t="s">
        <v>174</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173</v>
      </c>
      <c r="W97" s="1011"/>
      <c r="X97" s="1013" t="s">
        <v>28</v>
      </c>
      <c r="Y97" s="1011"/>
      <c r="Z97" s="1015" t="s">
        <v>165</v>
      </c>
      <c r="AA97" s="1011"/>
      <c r="AB97" s="1013" t="s">
        <v>28</v>
      </c>
      <c r="AC97" s="1011"/>
      <c r="AD97" s="1013" t="s">
        <v>36</v>
      </c>
      <c r="AE97" s="1019" t="s">
        <v>69</v>
      </c>
      <c r="AF97" s="1021" t="str">
        <f t="shared" si="3"/>
        <v/>
      </c>
      <c r="AG97" s="1025" t="s">
        <v>174</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173</v>
      </c>
      <c r="W98" s="1011"/>
      <c r="X98" s="1013" t="s">
        <v>28</v>
      </c>
      <c r="Y98" s="1011"/>
      <c r="Z98" s="1015" t="s">
        <v>165</v>
      </c>
      <c r="AA98" s="1011"/>
      <c r="AB98" s="1013" t="s">
        <v>28</v>
      </c>
      <c r="AC98" s="1011"/>
      <c r="AD98" s="1013" t="s">
        <v>36</v>
      </c>
      <c r="AE98" s="1019" t="s">
        <v>69</v>
      </c>
      <c r="AF98" s="1021" t="str">
        <f t="shared" si="3"/>
        <v/>
      </c>
      <c r="AG98" s="1025" t="s">
        <v>174</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173</v>
      </c>
      <c r="W99" s="1011"/>
      <c r="X99" s="1013" t="s">
        <v>28</v>
      </c>
      <c r="Y99" s="1011"/>
      <c r="Z99" s="1015" t="s">
        <v>165</v>
      </c>
      <c r="AA99" s="1011"/>
      <c r="AB99" s="1013" t="s">
        <v>28</v>
      </c>
      <c r="AC99" s="1011"/>
      <c r="AD99" s="1013" t="s">
        <v>36</v>
      </c>
      <c r="AE99" s="1019" t="s">
        <v>69</v>
      </c>
      <c r="AF99" s="1021" t="str">
        <f t="shared" si="3"/>
        <v/>
      </c>
      <c r="AG99" s="1025" t="s">
        <v>174</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173</v>
      </c>
      <c r="W100" s="1011"/>
      <c r="X100" s="1013" t="s">
        <v>28</v>
      </c>
      <c r="Y100" s="1011"/>
      <c r="Z100" s="1015" t="s">
        <v>165</v>
      </c>
      <c r="AA100" s="1011"/>
      <c r="AB100" s="1013" t="s">
        <v>28</v>
      </c>
      <c r="AC100" s="1011"/>
      <c r="AD100" s="1013" t="s">
        <v>36</v>
      </c>
      <c r="AE100" s="1019" t="s">
        <v>69</v>
      </c>
      <c r="AF100" s="1021" t="str">
        <f t="shared" si="3"/>
        <v/>
      </c>
      <c r="AG100" s="1025" t="s">
        <v>174</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173</v>
      </c>
      <c r="W101" s="1011"/>
      <c r="X101" s="1013" t="s">
        <v>28</v>
      </c>
      <c r="Y101" s="1011"/>
      <c r="Z101" s="1015" t="s">
        <v>165</v>
      </c>
      <c r="AA101" s="1011"/>
      <c r="AB101" s="1013" t="s">
        <v>28</v>
      </c>
      <c r="AC101" s="1011"/>
      <c r="AD101" s="1013" t="s">
        <v>36</v>
      </c>
      <c r="AE101" s="1019" t="s">
        <v>69</v>
      </c>
      <c r="AF101" s="1021" t="str">
        <f t="shared" si="3"/>
        <v/>
      </c>
      <c r="AG101" s="1025" t="s">
        <v>174</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173</v>
      </c>
      <c r="W102" s="1011"/>
      <c r="X102" s="1013" t="s">
        <v>28</v>
      </c>
      <c r="Y102" s="1011"/>
      <c r="Z102" s="1015" t="s">
        <v>165</v>
      </c>
      <c r="AA102" s="1011"/>
      <c r="AB102" s="1013" t="s">
        <v>28</v>
      </c>
      <c r="AC102" s="1011"/>
      <c r="AD102" s="1013" t="s">
        <v>36</v>
      </c>
      <c r="AE102" s="1019" t="s">
        <v>69</v>
      </c>
      <c r="AF102" s="1021" t="str">
        <f t="shared" si="3"/>
        <v/>
      </c>
      <c r="AG102" s="1025" t="s">
        <v>174</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173</v>
      </c>
      <c r="W103" s="1011"/>
      <c r="X103" s="1013" t="s">
        <v>28</v>
      </c>
      <c r="Y103" s="1011"/>
      <c r="Z103" s="1015" t="s">
        <v>165</v>
      </c>
      <c r="AA103" s="1011"/>
      <c r="AB103" s="1013" t="s">
        <v>28</v>
      </c>
      <c r="AC103" s="1011"/>
      <c r="AD103" s="1013" t="s">
        <v>36</v>
      </c>
      <c r="AE103" s="1019" t="s">
        <v>69</v>
      </c>
      <c r="AF103" s="1021" t="str">
        <f t="shared" si="3"/>
        <v/>
      </c>
      <c r="AG103" s="1025" t="s">
        <v>174</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173</v>
      </c>
      <c r="W104" s="1011"/>
      <c r="X104" s="1013" t="s">
        <v>28</v>
      </c>
      <c r="Y104" s="1011"/>
      <c r="Z104" s="1015" t="s">
        <v>165</v>
      </c>
      <c r="AA104" s="1011"/>
      <c r="AB104" s="1013" t="s">
        <v>28</v>
      </c>
      <c r="AC104" s="1011"/>
      <c r="AD104" s="1013" t="s">
        <v>36</v>
      </c>
      <c r="AE104" s="1019" t="s">
        <v>69</v>
      </c>
      <c r="AF104" s="1021" t="str">
        <f t="shared" si="3"/>
        <v/>
      </c>
      <c r="AG104" s="1025" t="s">
        <v>174</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173</v>
      </c>
      <c r="W105" s="1011"/>
      <c r="X105" s="1013" t="s">
        <v>28</v>
      </c>
      <c r="Y105" s="1011"/>
      <c r="Z105" s="1015" t="s">
        <v>165</v>
      </c>
      <c r="AA105" s="1011"/>
      <c r="AB105" s="1013" t="s">
        <v>28</v>
      </c>
      <c r="AC105" s="1011"/>
      <c r="AD105" s="1013" t="s">
        <v>36</v>
      </c>
      <c r="AE105" s="1019" t="s">
        <v>69</v>
      </c>
      <c r="AF105" s="1021" t="str">
        <f t="shared" si="3"/>
        <v/>
      </c>
      <c r="AG105" s="1025" t="s">
        <v>174</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173</v>
      </c>
      <c r="W106" s="1011"/>
      <c r="X106" s="1013" t="s">
        <v>28</v>
      </c>
      <c r="Y106" s="1011"/>
      <c r="Z106" s="1015" t="s">
        <v>165</v>
      </c>
      <c r="AA106" s="1011"/>
      <c r="AB106" s="1013" t="s">
        <v>28</v>
      </c>
      <c r="AC106" s="1011"/>
      <c r="AD106" s="1013" t="s">
        <v>36</v>
      </c>
      <c r="AE106" s="1019" t="s">
        <v>69</v>
      </c>
      <c r="AF106" s="1021" t="str">
        <f t="shared" si="3"/>
        <v/>
      </c>
      <c r="AG106" s="1025" t="s">
        <v>174</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173</v>
      </c>
      <c r="W107" s="1011"/>
      <c r="X107" s="1013" t="s">
        <v>28</v>
      </c>
      <c r="Y107" s="1011"/>
      <c r="Z107" s="1015" t="s">
        <v>165</v>
      </c>
      <c r="AA107" s="1011"/>
      <c r="AB107" s="1013" t="s">
        <v>28</v>
      </c>
      <c r="AC107" s="1011"/>
      <c r="AD107" s="1013" t="s">
        <v>36</v>
      </c>
      <c r="AE107" s="1019" t="s">
        <v>69</v>
      </c>
      <c r="AF107" s="1021" t="str">
        <f t="shared" si="3"/>
        <v/>
      </c>
      <c r="AG107" s="1025" t="s">
        <v>174</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173</v>
      </c>
      <c r="W108" s="1011"/>
      <c r="X108" s="1013" t="s">
        <v>28</v>
      </c>
      <c r="Y108" s="1011"/>
      <c r="Z108" s="1015" t="s">
        <v>165</v>
      </c>
      <c r="AA108" s="1011"/>
      <c r="AB108" s="1013" t="s">
        <v>28</v>
      </c>
      <c r="AC108" s="1011"/>
      <c r="AD108" s="1013" t="s">
        <v>36</v>
      </c>
      <c r="AE108" s="1019" t="s">
        <v>69</v>
      </c>
      <c r="AF108" s="1021" t="str">
        <f t="shared" si="3"/>
        <v/>
      </c>
      <c r="AG108" s="1025" t="s">
        <v>174</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173</v>
      </c>
      <c r="W109" s="1011"/>
      <c r="X109" s="1013" t="s">
        <v>28</v>
      </c>
      <c r="Y109" s="1011"/>
      <c r="Z109" s="1015" t="s">
        <v>165</v>
      </c>
      <c r="AA109" s="1011"/>
      <c r="AB109" s="1013" t="s">
        <v>28</v>
      </c>
      <c r="AC109" s="1011"/>
      <c r="AD109" s="1013" t="s">
        <v>36</v>
      </c>
      <c r="AE109" s="1019" t="s">
        <v>69</v>
      </c>
      <c r="AF109" s="1021" t="str">
        <f t="shared" si="3"/>
        <v/>
      </c>
      <c r="AG109" s="1025" t="s">
        <v>174</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173</v>
      </c>
      <c r="W110" s="1012"/>
      <c r="X110" s="1014" t="s">
        <v>28</v>
      </c>
      <c r="Y110" s="1012"/>
      <c r="Z110" s="1016" t="s">
        <v>165</v>
      </c>
      <c r="AA110" s="1012"/>
      <c r="AB110" s="1014" t="s">
        <v>28</v>
      </c>
      <c r="AC110" s="1012"/>
      <c r="AD110" s="1014" t="s">
        <v>36</v>
      </c>
      <c r="AE110" s="1020" t="s">
        <v>69</v>
      </c>
      <c r="AF110" s="1022" t="str">
        <f t="shared" si="3"/>
        <v/>
      </c>
      <c r="AG110" s="1026" t="s">
        <v>174</v>
      </c>
      <c r="AH110" s="1030" t="str">
        <f t="shared" si="4"/>
        <v/>
      </c>
    </row>
  </sheetData>
  <sheetProtection algorithmName="SHA-512" hashValue="MvLmswmzeVrEvrLzviWIE+EVP+68YYKArc9ENyha2zTvYJethCQCJ7uMB1iPsd1CmgoESA0s986SzKYsv/wixg==" saltValue="oEQH59bRPJywN6iBspZd7A==" spinCount="100000"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fitToWidth="1" fitToHeight="1"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5" sqref="O5"/>
    </sheetView>
  </sheetViews>
  <sheetFormatPr defaultColWidth="2.5" defaultRowHeight="13.2"/>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149</v>
      </c>
      <c r="B1" s="10"/>
      <c r="C1" s="10"/>
      <c r="D1" s="10"/>
      <c r="E1" s="10"/>
      <c r="F1" s="10"/>
      <c r="G1" s="10"/>
      <c r="H1" s="259" t="s">
        <v>278</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18</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445</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9</v>
      </c>
      <c r="C7" s="1045"/>
      <c r="D7" s="1045"/>
      <c r="E7" s="1045"/>
      <c r="F7" s="1045"/>
      <c r="G7" s="1045"/>
      <c r="H7" s="1045"/>
      <c r="I7" s="1045"/>
      <c r="J7" s="1045"/>
      <c r="K7" s="1053"/>
      <c r="L7" s="1057" t="s">
        <v>137</v>
      </c>
      <c r="M7" s="1060" t="s">
        <v>15</v>
      </c>
      <c r="N7" s="1062"/>
      <c r="O7" s="1066" t="s">
        <v>148</v>
      </c>
      <c r="P7" s="1070" t="s">
        <v>92</v>
      </c>
      <c r="Q7" s="1076" t="s">
        <v>282</v>
      </c>
      <c r="R7" s="1079" t="s">
        <v>141</v>
      </c>
      <c r="S7" s="1084" t="s">
        <v>371</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13</v>
      </c>
      <c r="T8" s="1089" t="s">
        <v>292</v>
      </c>
      <c r="U8" s="1078" t="s">
        <v>111</v>
      </c>
      <c r="V8" s="1092" t="s">
        <v>57</v>
      </c>
      <c r="W8" s="1079" t="s">
        <v>287</v>
      </c>
      <c r="X8" s="1102"/>
      <c r="Y8" s="1102"/>
      <c r="Z8" s="1102"/>
      <c r="AA8" s="1102"/>
      <c r="AB8" s="1102"/>
      <c r="AC8" s="1102"/>
      <c r="AD8" s="1102"/>
      <c r="AE8" s="1102"/>
      <c r="AF8" s="1102"/>
      <c r="AG8" s="1102"/>
      <c r="AH8" s="1102"/>
      <c r="AI8" s="1116" t="s">
        <v>288</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180</v>
      </c>
      <c r="N9" s="1058" t="s">
        <v>181</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58</v>
      </c>
      <c r="X11" s="1105"/>
      <c r="Y11" s="280" t="s">
        <v>28</v>
      </c>
      <c r="Z11" s="1105"/>
      <c r="AA11" s="280" t="s">
        <v>106</v>
      </c>
      <c r="AB11" s="1105"/>
      <c r="AC11" s="280" t="s">
        <v>28</v>
      </c>
      <c r="AD11" s="1105"/>
      <c r="AE11" s="280" t="s">
        <v>0</v>
      </c>
      <c r="AF11" s="1109" t="s">
        <v>69</v>
      </c>
      <c r="AG11" s="1111" t="str">
        <f t="shared" ref="AG11:AG74" si="0">IF(X11&gt;=1,(AB11*12+AD11)-(X11*12+Z11)+1,"")</f>
        <v/>
      </c>
      <c r="AH11" s="1111" t="s">
        <v>5</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58</v>
      </c>
      <c r="X12" s="1105"/>
      <c r="Y12" s="280" t="s">
        <v>28</v>
      </c>
      <c r="Z12" s="1105"/>
      <c r="AA12" s="280" t="s">
        <v>106</v>
      </c>
      <c r="AB12" s="1105"/>
      <c r="AC12" s="280" t="s">
        <v>28</v>
      </c>
      <c r="AD12" s="1105"/>
      <c r="AE12" s="280" t="s">
        <v>0</v>
      </c>
      <c r="AF12" s="1109" t="s">
        <v>69</v>
      </c>
      <c r="AG12" s="1112" t="str">
        <f t="shared" si="0"/>
        <v/>
      </c>
      <c r="AH12" s="1111" t="s">
        <v>5</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58</v>
      </c>
      <c r="X13" s="1105"/>
      <c r="Y13" s="280" t="s">
        <v>28</v>
      </c>
      <c r="Z13" s="1105"/>
      <c r="AA13" s="280" t="s">
        <v>106</v>
      </c>
      <c r="AB13" s="1105"/>
      <c r="AC13" s="280" t="s">
        <v>28</v>
      </c>
      <c r="AD13" s="1105"/>
      <c r="AE13" s="280" t="s">
        <v>0</v>
      </c>
      <c r="AF13" s="1109" t="s">
        <v>69</v>
      </c>
      <c r="AG13" s="1112" t="str">
        <f t="shared" si="0"/>
        <v/>
      </c>
      <c r="AH13" s="1111" t="s">
        <v>5</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58</v>
      </c>
      <c r="X14" s="1105"/>
      <c r="Y14" s="280" t="s">
        <v>28</v>
      </c>
      <c r="Z14" s="1105"/>
      <c r="AA14" s="280" t="s">
        <v>106</v>
      </c>
      <c r="AB14" s="1105"/>
      <c r="AC14" s="280" t="s">
        <v>28</v>
      </c>
      <c r="AD14" s="1105"/>
      <c r="AE14" s="280" t="s">
        <v>0</v>
      </c>
      <c r="AF14" s="1109" t="s">
        <v>69</v>
      </c>
      <c r="AG14" s="1112" t="str">
        <f t="shared" si="0"/>
        <v/>
      </c>
      <c r="AH14" s="1111" t="s">
        <v>5</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58</v>
      </c>
      <c r="X15" s="1105"/>
      <c r="Y15" s="280" t="s">
        <v>28</v>
      </c>
      <c r="Z15" s="1105"/>
      <c r="AA15" s="280" t="s">
        <v>106</v>
      </c>
      <c r="AB15" s="1105"/>
      <c r="AC15" s="280" t="s">
        <v>28</v>
      </c>
      <c r="AD15" s="1105"/>
      <c r="AE15" s="280" t="s">
        <v>0</v>
      </c>
      <c r="AF15" s="1109" t="s">
        <v>69</v>
      </c>
      <c r="AG15" s="1112" t="str">
        <f t="shared" si="0"/>
        <v/>
      </c>
      <c r="AH15" s="1111" t="s">
        <v>5</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173</v>
      </c>
      <c r="X16" s="1105"/>
      <c r="Y16" s="280" t="s">
        <v>28</v>
      </c>
      <c r="Z16" s="1105"/>
      <c r="AA16" s="280" t="s">
        <v>165</v>
      </c>
      <c r="AB16" s="1105"/>
      <c r="AC16" s="280" t="s">
        <v>28</v>
      </c>
      <c r="AD16" s="1105"/>
      <c r="AE16" s="280" t="s">
        <v>36</v>
      </c>
      <c r="AF16" s="1109" t="s">
        <v>69</v>
      </c>
      <c r="AG16" s="1112" t="str">
        <f t="shared" si="0"/>
        <v/>
      </c>
      <c r="AH16" s="1111" t="s">
        <v>5</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173</v>
      </c>
      <c r="X17" s="1105"/>
      <c r="Y17" s="280" t="s">
        <v>28</v>
      </c>
      <c r="Z17" s="1105"/>
      <c r="AA17" s="280" t="s">
        <v>165</v>
      </c>
      <c r="AB17" s="1105"/>
      <c r="AC17" s="280" t="s">
        <v>28</v>
      </c>
      <c r="AD17" s="1105"/>
      <c r="AE17" s="280" t="s">
        <v>36</v>
      </c>
      <c r="AF17" s="1109" t="s">
        <v>69</v>
      </c>
      <c r="AG17" s="1112" t="str">
        <f t="shared" si="0"/>
        <v/>
      </c>
      <c r="AH17" s="1111" t="s">
        <v>5</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173</v>
      </c>
      <c r="X18" s="1105"/>
      <c r="Y18" s="280" t="s">
        <v>28</v>
      </c>
      <c r="Z18" s="1105"/>
      <c r="AA18" s="280" t="s">
        <v>165</v>
      </c>
      <c r="AB18" s="1105"/>
      <c r="AC18" s="280" t="s">
        <v>28</v>
      </c>
      <c r="AD18" s="1105"/>
      <c r="AE18" s="280" t="s">
        <v>36</v>
      </c>
      <c r="AF18" s="1109" t="s">
        <v>69</v>
      </c>
      <c r="AG18" s="1112" t="str">
        <f t="shared" si="0"/>
        <v/>
      </c>
      <c r="AH18" s="1111" t="s">
        <v>5</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173</v>
      </c>
      <c r="X19" s="1105"/>
      <c r="Y19" s="280" t="s">
        <v>28</v>
      </c>
      <c r="Z19" s="1105"/>
      <c r="AA19" s="280" t="s">
        <v>165</v>
      </c>
      <c r="AB19" s="1105"/>
      <c r="AC19" s="280" t="s">
        <v>28</v>
      </c>
      <c r="AD19" s="1105"/>
      <c r="AE19" s="280" t="s">
        <v>36</v>
      </c>
      <c r="AF19" s="1109" t="s">
        <v>69</v>
      </c>
      <c r="AG19" s="1112" t="str">
        <f t="shared" si="0"/>
        <v/>
      </c>
      <c r="AH19" s="1111" t="s">
        <v>5</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173</v>
      </c>
      <c r="X20" s="1105"/>
      <c r="Y20" s="280" t="s">
        <v>28</v>
      </c>
      <c r="Z20" s="1105"/>
      <c r="AA20" s="280" t="s">
        <v>165</v>
      </c>
      <c r="AB20" s="1105"/>
      <c r="AC20" s="280" t="s">
        <v>28</v>
      </c>
      <c r="AD20" s="1105"/>
      <c r="AE20" s="280" t="s">
        <v>36</v>
      </c>
      <c r="AF20" s="1109" t="s">
        <v>69</v>
      </c>
      <c r="AG20" s="1112" t="str">
        <f t="shared" si="0"/>
        <v/>
      </c>
      <c r="AH20" s="1111" t="s">
        <v>5</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173</v>
      </c>
      <c r="X21" s="1105"/>
      <c r="Y21" s="280" t="s">
        <v>28</v>
      </c>
      <c r="Z21" s="1105"/>
      <c r="AA21" s="280" t="s">
        <v>165</v>
      </c>
      <c r="AB21" s="1105"/>
      <c r="AC21" s="280" t="s">
        <v>28</v>
      </c>
      <c r="AD21" s="1105"/>
      <c r="AE21" s="280" t="s">
        <v>36</v>
      </c>
      <c r="AF21" s="1109" t="s">
        <v>69</v>
      </c>
      <c r="AG21" s="1112" t="str">
        <f t="shared" si="0"/>
        <v/>
      </c>
      <c r="AH21" s="1111" t="s">
        <v>5</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173</v>
      </c>
      <c r="X22" s="1105"/>
      <c r="Y22" s="280" t="s">
        <v>28</v>
      </c>
      <c r="Z22" s="1105"/>
      <c r="AA22" s="280" t="s">
        <v>165</v>
      </c>
      <c r="AB22" s="1105"/>
      <c r="AC22" s="280" t="s">
        <v>28</v>
      </c>
      <c r="AD22" s="1105"/>
      <c r="AE22" s="280" t="s">
        <v>36</v>
      </c>
      <c r="AF22" s="1109" t="s">
        <v>69</v>
      </c>
      <c r="AG22" s="1112" t="str">
        <f t="shared" si="0"/>
        <v/>
      </c>
      <c r="AH22" s="1111" t="s">
        <v>5</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173</v>
      </c>
      <c r="X23" s="1105"/>
      <c r="Y23" s="280" t="s">
        <v>28</v>
      </c>
      <c r="Z23" s="1105"/>
      <c r="AA23" s="280" t="s">
        <v>165</v>
      </c>
      <c r="AB23" s="1105"/>
      <c r="AC23" s="280" t="s">
        <v>28</v>
      </c>
      <c r="AD23" s="1105"/>
      <c r="AE23" s="280" t="s">
        <v>36</v>
      </c>
      <c r="AF23" s="1109" t="s">
        <v>69</v>
      </c>
      <c r="AG23" s="1112" t="str">
        <f t="shared" si="0"/>
        <v/>
      </c>
      <c r="AH23" s="1111" t="s">
        <v>5</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173</v>
      </c>
      <c r="X24" s="1105"/>
      <c r="Y24" s="280" t="s">
        <v>28</v>
      </c>
      <c r="Z24" s="1105"/>
      <c r="AA24" s="280" t="s">
        <v>165</v>
      </c>
      <c r="AB24" s="1105"/>
      <c r="AC24" s="280" t="s">
        <v>28</v>
      </c>
      <c r="AD24" s="1105"/>
      <c r="AE24" s="280" t="s">
        <v>36</v>
      </c>
      <c r="AF24" s="1109" t="s">
        <v>69</v>
      </c>
      <c r="AG24" s="1112" t="str">
        <f t="shared" si="0"/>
        <v/>
      </c>
      <c r="AH24" s="1111" t="s">
        <v>5</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173</v>
      </c>
      <c r="X25" s="1105"/>
      <c r="Y25" s="280" t="s">
        <v>28</v>
      </c>
      <c r="Z25" s="1105"/>
      <c r="AA25" s="280" t="s">
        <v>165</v>
      </c>
      <c r="AB25" s="1105"/>
      <c r="AC25" s="280" t="s">
        <v>28</v>
      </c>
      <c r="AD25" s="1105"/>
      <c r="AE25" s="280" t="s">
        <v>36</v>
      </c>
      <c r="AF25" s="1109" t="s">
        <v>69</v>
      </c>
      <c r="AG25" s="1112" t="str">
        <f t="shared" si="0"/>
        <v/>
      </c>
      <c r="AH25" s="1111" t="s">
        <v>5</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173</v>
      </c>
      <c r="X26" s="1105"/>
      <c r="Y26" s="280" t="s">
        <v>28</v>
      </c>
      <c r="Z26" s="1105"/>
      <c r="AA26" s="280" t="s">
        <v>165</v>
      </c>
      <c r="AB26" s="1105"/>
      <c r="AC26" s="280" t="s">
        <v>28</v>
      </c>
      <c r="AD26" s="1105"/>
      <c r="AE26" s="280" t="s">
        <v>36</v>
      </c>
      <c r="AF26" s="1109" t="s">
        <v>69</v>
      </c>
      <c r="AG26" s="1112" t="str">
        <f t="shared" si="0"/>
        <v/>
      </c>
      <c r="AH26" s="1111" t="s">
        <v>5</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173</v>
      </c>
      <c r="X27" s="1105"/>
      <c r="Y27" s="280" t="s">
        <v>28</v>
      </c>
      <c r="Z27" s="1105"/>
      <c r="AA27" s="280" t="s">
        <v>165</v>
      </c>
      <c r="AB27" s="1105"/>
      <c r="AC27" s="280" t="s">
        <v>28</v>
      </c>
      <c r="AD27" s="1105"/>
      <c r="AE27" s="280" t="s">
        <v>36</v>
      </c>
      <c r="AF27" s="1109" t="s">
        <v>69</v>
      </c>
      <c r="AG27" s="1112" t="str">
        <f t="shared" si="0"/>
        <v/>
      </c>
      <c r="AH27" s="1111" t="s">
        <v>5</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173</v>
      </c>
      <c r="X28" s="1105"/>
      <c r="Y28" s="280" t="s">
        <v>28</v>
      </c>
      <c r="Z28" s="1105"/>
      <c r="AA28" s="280" t="s">
        <v>165</v>
      </c>
      <c r="AB28" s="1105"/>
      <c r="AC28" s="280" t="s">
        <v>28</v>
      </c>
      <c r="AD28" s="1105"/>
      <c r="AE28" s="280" t="s">
        <v>36</v>
      </c>
      <c r="AF28" s="1109" t="s">
        <v>69</v>
      </c>
      <c r="AG28" s="1112" t="str">
        <f t="shared" si="0"/>
        <v/>
      </c>
      <c r="AH28" s="1111" t="s">
        <v>5</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173</v>
      </c>
      <c r="X29" s="1105"/>
      <c r="Y29" s="280" t="s">
        <v>28</v>
      </c>
      <c r="Z29" s="1105"/>
      <c r="AA29" s="280" t="s">
        <v>165</v>
      </c>
      <c r="AB29" s="1105"/>
      <c r="AC29" s="280" t="s">
        <v>28</v>
      </c>
      <c r="AD29" s="1105"/>
      <c r="AE29" s="280" t="s">
        <v>36</v>
      </c>
      <c r="AF29" s="1109" t="s">
        <v>69</v>
      </c>
      <c r="AG29" s="1112" t="str">
        <f t="shared" si="0"/>
        <v/>
      </c>
      <c r="AH29" s="1111" t="s">
        <v>5</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173</v>
      </c>
      <c r="X30" s="1105"/>
      <c r="Y30" s="280" t="s">
        <v>28</v>
      </c>
      <c r="Z30" s="1105"/>
      <c r="AA30" s="280" t="s">
        <v>165</v>
      </c>
      <c r="AB30" s="1105"/>
      <c r="AC30" s="280" t="s">
        <v>28</v>
      </c>
      <c r="AD30" s="1105"/>
      <c r="AE30" s="280" t="s">
        <v>36</v>
      </c>
      <c r="AF30" s="1109" t="s">
        <v>69</v>
      </c>
      <c r="AG30" s="1112" t="str">
        <f t="shared" si="0"/>
        <v/>
      </c>
      <c r="AH30" s="1111" t="s">
        <v>5</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173</v>
      </c>
      <c r="X31" s="1105"/>
      <c r="Y31" s="280" t="s">
        <v>28</v>
      </c>
      <c r="Z31" s="1105"/>
      <c r="AA31" s="280" t="s">
        <v>165</v>
      </c>
      <c r="AB31" s="1105"/>
      <c r="AC31" s="280" t="s">
        <v>28</v>
      </c>
      <c r="AD31" s="1105"/>
      <c r="AE31" s="280" t="s">
        <v>36</v>
      </c>
      <c r="AF31" s="1109" t="s">
        <v>69</v>
      </c>
      <c r="AG31" s="1112" t="str">
        <f t="shared" si="0"/>
        <v/>
      </c>
      <c r="AH31" s="1111" t="s">
        <v>5</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173</v>
      </c>
      <c r="X32" s="1105"/>
      <c r="Y32" s="280" t="s">
        <v>28</v>
      </c>
      <c r="Z32" s="1105"/>
      <c r="AA32" s="280" t="s">
        <v>165</v>
      </c>
      <c r="AB32" s="1105"/>
      <c r="AC32" s="280" t="s">
        <v>28</v>
      </c>
      <c r="AD32" s="1105"/>
      <c r="AE32" s="280" t="s">
        <v>36</v>
      </c>
      <c r="AF32" s="1109" t="s">
        <v>69</v>
      </c>
      <c r="AG32" s="1112" t="str">
        <f t="shared" si="0"/>
        <v/>
      </c>
      <c r="AH32" s="1111" t="s">
        <v>5</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173</v>
      </c>
      <c r="X33" s="1105"/>
      <c r="Y33" s="280" t="s">
        <v>28</v>
      </c>
      <c r="Z33" s="1105"/>
      <c r="AA33" s="280" t="s">
        <v>165</v>
      </c>
      <c r="AB33" s="1105"/>
      <c r="AC33" s="280" t="s">
        <v>28</v>
      </c>
      <c r="AD33" s="1105"/>
      <c r="AE33" s="280" t="s">
        <v>36</v>
      </c>
      <c r="AF33" s="1109" t="s">
        <v>69</v>
      </c>
      <c r="AG33" s="1112" t="str">
        <f t="shared" si="0"/>
        <v/>
      </c>
      <c r="AH33" s="1111" t="s">
        <v>5</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173</v>
      </c>
      <c r="X34" s="1105"/>
      <c r="Y34" s="280" t="s">
        <v>28</v>
      </c>
      <c r="Z34" s="1105"/>
      <c r="AA34" s="280" t="s">
        <v>165</v>
      </c>
      <c r="AB34" s="1105"/>
      <c r="AC34" s="280" t="s">
        <v>28</v>
      </c>
      <c r="AD34" s="1105"/>
      <c r="AE34" s="280" t="s">
        <v>36</v>
      </c>
      <c r="AF34" s="1109" t="s">
        <v>69</v>
      </c>
      <c r="AG34" s="1112" t="str">
        <f t="shared" si="0"/>
        <v/>
      </c>
      <c r="AH34" s="1111" t="s">
        <v>5</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173</v>
      </c>
      <c r="X35" s="1105"/>
      <c r="Y35" s="280" t="s">
        <v>28</v>
      </c>
      <c r="Z35" s="1105"/>
      <c r="AA35" s="280" t="s">
        <v>165</v>
      </c>
      <c r="AB35" s="1105"/>
      <c r="AC35" s="280" t="s">
        <v>28</v>
      </c>
      <c r="AD35" s="1105"/>
      <c r="AE35" s="280" t="s">
        <v>36</v>
      </c>
      <c r="AF35" s="1109" t="s">
        <v>69</v>
      </c>
      <c r="AG35" s="1112" t="str">
        <f t="shared" si="0"/>
        <v/>
      </c>
      <c r="AH35" s="1111" t="s">
        <v>5</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173</v>
      </c>
      <c r="X36" s="1105"/>
      <c r="Y36" s="280" t="s">
        <v>28</v>
      </c>
      <c r="Z36" s="1105"/>
      <c r="AA36" s="280" t="s">
        <v>165</v>
      </c>
      <c r="AB36" s="1105"/>
      <c r="AC36" s="280" t="s">
        <v>28</v>
      </c>
      <c r="AD36" s="1105"/>
      <c r="AE36" s="280" t="s">
        <v>36</v>
      </c>
      <c r="AF36" s="1109" t="s">
        <v>69</v>
      </c>
      <c r="AG36" s="1112" t="str">
        <f t="shared" si="0"/>
        <v/>
      </c>
      <c r="AH36" s="1111" t="s">
        <v>5</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173</v>
      </c>
      <c r="X37" s="1105"/>
      <c r="Y37" s="280" t="s">
        <v>28</v>
      </c>
      <c r="Z37" s="1105"/>
      <c r="AA37" s="280" t="s">
        <v>165</v>
      </c>
      <c r="AB37" s="1105"/>
      <c r="AC37" s="280" t="s">
        <v>28</v>
      </c>
      <c r="AD37" s="1105"/>
      <c r="AE37" s="280" t="s">
        <v>36</v>
      </c>
      <c r="AF37" s="1109" t="s">
        <v>69</v>
      </c>
      <c r="AG37" s="1112" t="str">
        <f t="shared" si="0"/>
        <v/>
      </c>
      <c r="AH37" s="1111" t="s">
        <v>5</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173</v>
      </c>
      <c r="X38" s="1105"/>
      <c r="Y38" s="280" t="s">
        <v>28</v>
      </c>
      <c r="Z38" s="1105"/>
      <c r="AA38" s="280" t="s">
        <v>165</v>
      </c>
      <c r="AB38" s="1105"/>
      <c r="AC38" s="280" t="s">
        <v>28</v>
      </c>
      <c r="AD38" s="1105"/>
      <c r="AE38" s="280" t="s">
        <v>36</v>
      </c>
      <c r="AF38" s="1109" t="s">
        <v>69</v>
      </c>
      <c r="AG38" s="1112" t="str">
        <f t="shared" si="0"/>
        <v/>
      </c>
      <c r="AH38" s="1111" t="s">
        <v>5</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173</v>
      </c>
      <c r="X39" s="1105"/>
      <c r="Y39" s="280" t="s">
        <v>28</v>
      </c>
      <c r="Z39" s="1105"/>
      <c r="AA39" s="280" t="s">
        <v>165</v>
      </c>
      <c r="AB39" s="1105"/>
      <c r="AC39" s="280" t="s">
        <v>28</v>
      </c>
      <c r="AD39" s="1105"/>
      <c r="AE39" s="280" t="s">
        <v>36</v>
      </c>
      <c r="AF39" s="1109" t="s">
        <v>69</v>
      </c>
      <c r="AG39" s="1112" t="str">
        <f t="shared" si="0"/>
        <v/>
      </c>
      <c r="AH39" s="1111" t="s">
        <v>5</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173</v>
      </c>
      <c r="X40" s="1105"/>
      <c r="Y40" s="280" t="s">
        <v>28</v>
      </c>
      <c r="Z40" s="1105"/>
      <c r="AA40" s="280" t="s">
        <v>165</v>
      </c>
      <c r="AB40" s="1105"/>
      <c r="AC40" s="280" t="s">
        <v>28</v>
      </c>
      <c r="AD40" s="1105"/>
      <c r="AE40" s="280" t="s">
        <v>36</v>
      </c>
      <c r="AF40" s="1109" t="s">
        <v>69</v>
      </c>
      <c r="AG40" s="1112" t="str">
        <f t="shared" si="0"/>
        <v/>
      </c>
      <c r="AH40" s="1111" t="s">
        <v>5</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173</v>
      </c>
      <c r="X41" s="1105"/>
      <c r="Y41" s="280" t="s">
        <v>28</v>
      </c>
      <c r="Z41" s="1105"/>
      <c r="AA41" s="280" t="s">
        <v>165</v>
      </c>
      <c r="AB41" s="1105"/>
      <c r="AC41" s="280" t="s">
        <v>28</v>
      </c>
      <c r="AD41" s="1105"/>
      <c r="AE41" s="280" t="s">
        <v>36</v>
      </c>
      <c r="AF41" s="1109" t="s">
        <v>69</v>
      </c>
      <c r="AG41" s="1112" t="str">
        <f t="shared" si="0"/>
        <v/>
      </c>
      <c r="AH41" s="1111" t="s">
        <v>5</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173</v>
      </c>
      <c r="X42" s="1105"/>
      <c r="Y42" s="280" t="s">
        <v>28</v>
      </c>
      <c r="Z42" s="1105"/>
      <c r="AA42" s="280" t="s">
        <v>165</v>
      </c>
      <c r="AB42" s="1105"/>
      <c r="AC42" s="280" t="s">
        <v>28</v>
      </c>
      <c r="AD42" s="1105"/>
      <c r="AE42" s="280" t="s">
        <v>36</v>
      </c>
      <c r="AF42" s="1109" t="s">
        <v>69</v>
      </c>
      <c r="AG42" s="1112" t="str">
        <f t="shared" si="0"/>
        <v/>
      </c>
      <c r="AH42" s="1111" t="s">
        <v>5</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173</v>
      </c>
      <c r="X43" s="1105"/>
      <c r="Y43" s="280" t="s">
        <v>28</v>
      </c>
      <c r="Z43" s="1105"/>
      <c r="AA43" s="280" t="s">
        <v>165</v>
      </c>
      <c r="AB43" s="1105"/>
      <c r="AC43" s="280" t="s">
        <v>28</v>
      </c>
      <c r="AD43" s="1105"/>
      <c r="AE43" s="280" t="s">
        <v>36</v>
      </c>
      <c r="AF43" s="1109" t="s">
        <v>69</v>
      </c>
      <c r="AG43" s="1112" t="str">
        <f t="shared" si="0"/>
        <v/>
      </c>
      <c r="AH43" s="1111" t="s">
        <v>5</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173</v>
      </c>
      <c r="X44" s="1105"/>
      <c r="Y44" s="280" t="s">
        <v>28</v>
      </c>
      <c r="Z44" s="1105"/>
      <c r="AA44" s="280" t="s">
        <v>165</v>
      </c>
      <c r="AB44" s="1105"/>
      <c r="AC44" s="280" t="s">
        <v>28</v>
      </c>
      <c r="AD44" s="1105"/>
      <c r="AE44" s="280" t="s">
        <v>36</v>
      </c>
      <c r="AF44" s="1109" t="s">
        <v>69</v>
      </c>
      <c r="AG44" s="1112" t="str">
        <f t="shared" si="0"/>
        <v/>
      </c>
      <c r="AH44" s="1111" t="s">
        <v>5</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173</v>
      </c>
      <c r="X45" s="1105"/>
      <c r="Y45" s="280" t="s">
        <v>28</v>
      </c>
      <c r="Z45" s="1105"/>
      <c r="AA45" s="280" t="s">
        <v>165</v>
      </c>
      <c r="AB45" s="1105"/>
      <c r="AC45" s="280" t="s">
        <v>28</v>
      </c>
      <c r="AD45" s="1105"/>
      <c r="AE45" s="280" t="s">
        <v>36</v>
      </c>
      <c r="AF45" s="1109" t="s">
        <v>69</v>
      </c>
      <c r="AG45" s="1112" t="str">
        <f t="shared" si="0"/>
        <v/>
      </c>
      <c r="AH45" s="1111" t="s">
        <v>5</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173</v>
      </c>
      <c r="X46" s="1105"/>
      <c r="Y46" s="280" t="s">
        <v>28</v>
      </c>
      <c r="Z46" s="1105"/>
      <c r="AA46" s="280" t="s">
        <v>165</v>
      </c>
      <c r="AB46" s="1105"/>
      <c r="AC46" s="280" t="s">
        <v>28</v>
      </c>
      <c r="AD46" s="1105"/>
      <c r="AE46" s="280" t="s">
        <v>36</v>
      </c>
      <c r="AF46" s="1109" t="s">
        <v>69</v>
      </c>
      <c r="AG46" s="1112" t="str">
        <f t="shared" si="0"/>
        <v/>
      </c>
      <c r="AH46" s="1111" t="s">
        <v>5</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173</v>
      </c>
      <c r="X47" s="1105"/>
      <c r="Y47" s="280" t="s">
        <v>28</v>
      </c>
      <c r="Z47" s="1105"/>
      <c r="AA47" s="280" t="s">
        <v>165</v>
      </c>
      <c r="AB47" s="1105"/>
      <c r="AC47" s="280" t="s">
        <v>28</v>
      </c>
      <c r="AD47" s="1105"/>
      <c r="AE47" s="280" t="s">
        <v>36</v>
      </c>
      <c r="AF47" s="1109" t="s">
        <v>69</v>
      </c>
      <c r="AG47" s="1112" t="str">
        <f t="shared" si="0"/>
        <v/>
      </c>
      <c r="AH47" s="1111" t="s">
        <v>5</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173</v>
      </c>
      <c r="X48" s="1105"/>
      <c r="Y48" s="280" t="s">
        <v>28</v>
      </c>
      <c r="Z48" s="1105"/>
      <c r="AA48" s="280" t="s">
        <v>165</v>
      </c>
      <c r="AB48" s="1105"/>
      <c r="AC48" s="280" t="s">
        <v>28</v>
      </c>
      <c r="AD48" s="1105"/>
      <c r="AE48" s="280" t="s">
        <v>36</v>
      </c>
      <c r="AF48" s="1109" t="s">
        <v>69</v>
      </c>
      <c r="AG48" s="1112" t="str">
        <f t="shared" si="0"/>
        <v/>
      </c>
      <c r="AH48" s="1111" t="s">
        <v>5</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173</v>
      </c>
      <c r="X49" s="1105"/>
      <c r="Y49" s="280" t="s">
        <v>28</v>
      </c>
      <c r="Z49" s="1105"/>
      <c r="AA49" s="280" t="s">
        <v>165</v>
      </c>
      <c r="AB49" s="1105"/>
      <c r="AC49" s="280" t="s">
        <v>28</v>
      </c>
      <c r="AD49" s="1105"/>
      <c r="AE49" s="280" t="s">
        <v>36</v>
      </c>
      <c r="AF49" s="1109" t="s">
        <v>69</v>
      </c>
      <c r="AG49" s="1112" t="str">
        <f t="shared" si="0"/>
        <v/>
      </c>
      <c r="AH49" s="1111" t="s">
        <v>5</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173</v>
      </c>
      <c r="X50" s="1105"/>
      <c r="Y50" s="280" t="s">
        <v>28</v>
      </c>
      <c r="Z50" s="1105"/>
      <c r="AA50" s="280" t="s">
        <v>165</v>
      </c>
      <c r="AB50" s="1105"/>
      <c r="AC50" s="280" t="s">
        <v>28</v>
      </c>
      <c r="AD50" s="1105"/>
      <c r="AE50" s="280" t="s">
        <v>36</v>
      </c>
      <c r="AF50" s="1109" t="s">
        <v>69</v>
      </c>
      <c r="AG50" s="1112" t="str">
        <f t="shared" si="0"/>
        <v/>
      </c>
      <c r="AH50" s="1111" t="s">
        <v>5</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173</v>
      </c>
      <c r="X51" s="1105"/>
      <c r="Y51" s="280" t="s">
        <v>28</v>
      </c>
      <c r="Z51" s="1105"/>
      <c r="AA51" s="280" t="s">
        <v>165</v>
      </c>
      <c r="AB51" s="1105"/>
      <c r="AC51" s="280" t="s">
        <v>28</v>
      </c>
      <c r="AD51" s="1105"/>
      <c r="AE51" s="280" t="s">
        <v>36</v>
      </c>
      <c r="AF51" s="1109" t="s">
        <v>69</v>
      </c>
      <c r="AG51" s="1112" t="str">
        <f t="shared" si="0"/>
        <v/>
      </c>
      <c r="AH51" s="1111" t="s">
        <v>5</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173</v>
      </c>
      <c r="X52" s="1105"/>
      <c r="Y52" s="280" t="s">
        <v>28</v>
      </c>
      <c r="Z52" s="1105"/>
      <c r="AA52" s="280" t="s">
        <v>165</v>
      </c>
      <c r="AB52" s="1105"/>
      <c r="AC52" s="280" t="s">
        <v>28</v>
      </c>
      <c r="AD52" s="1105"/>
      <c r="AE52" s="280" t="s">
        <v>36</v>
      </c>
      <c r="AF52" s="1109" t="s">
        <v>69</v>
      </c>
      <c r="AG52" s="1112" t="str">
        <f t="shared" si="0"/>
        <v/>
      </c>
      <c r="AH52" s="1111" t="s">
        <v>5</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173</v>
      </c>
      <c r="X53" s="1105"/>
      <c r="Y53" s="280" t="s">
        <v>28</v>
      </c>
      <c r="Z53" s="1105"/>
      <c r="AA53" s="280" t="s">
        <v>165</v>
      </c>
      <c r="AB53" s="1105"/>
      <c r="AC53" s="280" t="s">
        <v>28</v>
      </c>
      <c r="AD53" s="1105"/>
      <c r="AE53" s="280" t="s">
        <v>36</v>
      </c>
      <c r="AF53" s="1109" t="s">
        <v>69</v>
      </c>
      <c r="AG53" s="1112" t="str">
        <f t="shared" si="0"/>
        <v/>
      </c>
      <c r="AH53" s="1111" t="s">
        <v>5</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173</v>
      </c>
      <c r="X54" s="1105"/>
      <c r="Y54" s="280" t="s">
        <v>28</v>
      </c>
      <c r="Z54" s="1105"/>
      <c r="AA54" s="280" t="s">
        <v>165</v>
      </c>
      <c r="AB54" s="1105"/>
      <c r="AC54" s="280" t="s">
        <v>28</v>
      </c>
      <c r="AD54" s="1105"/>
      <c r="AE54" s="280" t="s">
        <v>36</v>
      </c>
      <c r="AF54" s="1109" t="s">
        <v>69</v>
      </c>
      <c r="AG54" s="1112" t="str">
        <f t="shared" si="0"/>
        <v/>
      </c>
      <c r="AH54" s="1111" t="s">
        <v>5</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173</v>
      </c>
      <c r="X55" s="1105"/>
      <c r="Y55" s="280" t="s">
        <v>28</v>
      </c>
      <c r="Z55" s="1105"/>
      <c r="AA55" s="280" t="s">
        <v>165</v>
      </c>
      <c r="AB55" s="1105"/>
      <c r="AC55" s="280" t="s">
        <v>28</v>
      </c>
      <c r="AD55" s="1105"/>
      <c r="AE55" s="280" t="s">
        <v>36</v>
      </c>
      <c r="AF55" s="1109" t="s">
        <v>69</v>
      </c>
      <c r="AG55" s="1112" t="str">
        <f t="shared" si="0"/>
        <v/>
      </c>
      <c r="AH55" s="1111" t="s">
        <v>5</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173</v>
      </c>
      <c r="X56" s="1105"/>
      <c r="Y56" s="280" t="s">
        <v>28</v>
      </c>
      <c r="Z56" s="1105"/>
      <c r="AA56" s="280" t="s">
        <v>165</v>
      </c>
      <c r="AB56" s="1105"/>
      <c r="AC56" s="280" t="s">
        <v>28</v>
      </c>
      <c r="AD56" s="1105"/>
      <c r="AE56" s="280" t="s">
        <v>36</v>
      </c>
      <c r="AF56" s="1109" t="s">
        <v>69</v>
      </c>
      <c r="AG56" s="1112" t="str">
        <f t="shared" si="0"/>
        <v/>
      </c>
      <c r="AH56" s="1111" t="s">
        <v>5</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173</v>
      </c>
      <c r="X57" s="1105"/>
      <c r="Y57" s="280" t="s">
        <v>28</v>
      </c>
      <c r="Z57" s="1105"/>
      <c r="AA57" s="280" t="s">
        <v>165</v>
      </c>
      <c r="AB57" s="1105"/>
      <c r="AC57" s="280" t="s">
        <v>28</v>
      </c>
      <c r="AD57" s="1105"/>
      <c r="AE57" s="280" t="s">
        <v>36</v>
      </c>
      <c r="AF57" s="1109" t="s">
        <v>69</v>
      </c>
      <c r="AG57" s="1112" t="str">
        <f t="shared" si="0"/>
        <v/>
      </c>
      <c r="AH57" s="1111" t="s">
        <v>5</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173</v>
      </c>
      <c r="X58" s="1105"/>
      <c r="Y58" s="280" t="s">
        <v>28</v>
      </c>
      <c r="Z58" s="1105"/>
      <c r="AA58" s="280" t="s">
        <v>165</v>
      </c>
      <c r="AB58" s="1105"/>
      <c r="AC58" s="280" t="s">
        <v>28</v>
      </c>
      <c r="AD58" s="1105"/>
      <c r="AE58" s="280" t="s">
        <v>36</v>
      </c>
      <c r="AF58" s="1109" t="s">
        <v>69</v>
      </c>
      <c r="AG58" s="1112" t="str">
        <f t="shared" si="0"/>
        <v/>
      </c>
      <c r="AH58" s="1111" t="s">
        <v>5</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173</v>
      </c>
      <c r="X59" s="1105"/>
      <c r="Y59" s="280" t="s">
        <v>28</v>
      </c>
      <c r="Z59" s="1105"/>
      <c r="AA59" s="280" t="s">
        <v>165</v>
      </c>
      <c r="AB59" s="1105"/>
      <c r="AC59" s="280" t="s">
        <v>28</v>
      </c>
      <c r="AD59" s="1105"/>
      <c r="AE59" s="280" t="s">
        <v>36</v>
      </c>
      <c r="AF59" s="1109" t="s">
        <v>69</v>
      </c>
      <c r="AG59" s="1112" t="str">
        <f t="shared" si="0"/>
        <v/>
      </c>
      <c r="AH59" s="1111" t="s">
        <v>5</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173</v>
      </c>
      <c r="X60" s="1105"/>
      <c r="Y60" s="280" t="s">
        <v>28</v>
      </c>
      <c r="Z60" s="1105"/>
      <c r="AA60" s="280" t="s">
        <v>165</v>
      </c>
      <c r="AB60" s="1105"/>
      <c r="AC60" s="280" t="s">
        <v>28</v>
      </c>
      <c r="AD60" s="1105"/>
      <c r="AE60" s="280" t="s">
        <v>36</v>
      </c>
      <c r="AF60" s="1109" t="s">
        <v>69</v>
      </c>
      <c r="AG60" s="1112" t="str">
        <f t="shared" si="0"/>
        <v/>
      </c>
      <c r="AH60" s="1111" t="s">
        <v>5</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173</v>
      </c>
      <c r="X61" s="1105"/>
      <c r="Y61" s="280" t="s">
        <v>28</v>
      </c>
      <c r="Z61" s="1105"/>
      <c r="AA61" s="280" t="s">
        <v>165</v>
      </c>
      <c r="AB61" s="1105"/>
      <c r="AC61" s="280" t="s">
        <v>28</v>
      </c>
      <c r="AD61" s="1105"/>
      <c r="AE61" s="280" t="s">
        <v>36</v>
      </c>
      <c r="AF61" s="1109" t="s">
        <v>69</v>
      </c>
      <c r="AG61" s="1112" t="str">
        <f t="shared" si="0"/>
        <v/>
      </c>
      <c r="AH61" s="1111" t="s">
        <v>5</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173</v>
      </c>
      <c r="X62" s="1105"/>
      <c r="Y62" s="280" t="s">
        <v>28</v>
      </c>
      <c r="Z62" s="1105"/>
      <c r="AA62" s="280" t="s">
        <v>165</v>
      </c>
      <c r="AB62" s="1105"/>
      <c r="AC62" s="280" t="s">
        <v>28</v>
      </c>
      <c r="AD62" s="1105"/>
      <c r="AE62" s="280" t="s">
        <v>36</v>
      </c>
      <c r="AF62" s="1109" t="s">
        <v>69</v>
      </c>
      <c r="AG62" s="1112" t="str">
        <f t="shared" si="0"/>
        <v/>
      </c>
      <c r="AH62" s="1111" t="s">
        <v>5</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173</v>
      </c>
      <c r="X63" s="1105"/>
      <c r="Y63" s="280" t="s">
        <v>28</v>
      </c>
      <c r="Z63" s="1105"/>
      <c r="AA63" s="280" t="s">
        <v>165</v>
      </c>
      <c r="AB63" s="1105"/>
      <c r="AC63" s="280" t="s">
        <v>28</v>
      </c>
      <c r="AD63" s="1105"/>
      <c r="AE63" s="280" t="s">
        <v>36</v>
      </c>
      <c r="AF63" s="1109" t="s">
        <v>69</v>
      </c>
      <c r="AG63" s="1112" t="str">
        <f t="shared" si="0"/>
        <v/>
      </c>
      <c r="AH63" s="1111" t="s">
        <v>5</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173</v>
      </c>
      <c r="X64" s="1105"/>
      <c r="Y64" s="280" t="s">
        <v>28</v>
      </c>
      <c r="Z64" s="1105"/>
      <c r="AA64" s="280" t="s">
        <v>165</v>
      </c>
      <c r="AB64" s="1105"/>
      <c r="AC64" s="280" t="s">
        <v>28</v>
      </c>
      <c r="AD64" s="1105"/>
      <c r="AE64" s="280" t="s">
        <v>36</v>
      </c>
      <c r="AF64" s="1109" t="s">
        <v>69</v>
      </c>
      <c r="AG64" s="1112" t="str">
        <f t="shared" si="0"/>
        <v/>
      </c>
      <c r="AH64" s="1111" t="s">
        <v>5</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173</v>
      </c>
      <c r="X65" s="1105"/>
      <c r="Y65" s="280" t="s">
        <v>28</v>
      </c>
      <c r="Z65" s="1105"/>
      <c r="AA65" s="280" t="s">
        <v>165</v>
      </c>
      <c r="AB65" s="1105"/>
      <c r="AC65" s="280" t="s">
        <v>28</v>
      </c>
      <c r="AD65" s="1105"/>
      <c r="AE65" s="280" t="s">
        <v>36</v>
      </c>
      <c r="AF65" s="1109" t="s">
        <v>69</v>
      </c>
      <c r="AG65" s="1112" t="str">
        <f t="shared" si="0"/>
        <v/>
      </c>
      <c r="AH65" s="1111" t="s">
        <v>5</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173</v>
      </c>
      <c r="X66" s="1105"/>
      <c r="Y66" s="280" t="s">
        <v>28</v>
      </c>
      <c r="Z66" s="1105"/>
      <c r="AA66" s="280" t="s">
        <v>165</v>
      </c>
      <c r="AB66" s="1105"/>
      <c r="AC66" s="280" t="s">
        <v>28</v>
      </c>
      <c r="AD66" s="1105"/>
      <c r="AE66" s="280" t="s">
        <v>36</v>
      </c>
      <c r="AF66" s="1109" t="s">
        <v>69</v>
      </c>
      <c r="AG66" s="1112" t="str">
        <f t="shared" si="0"/>
        <v/>
      </c>
      <c r="AH66" s="1111" t="s">
        <v>5</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173</v>
      </c>
      <c r="X67" s="1105"/>
      <c r="Y67" s="280" t="s">
        <v>28</v>
      </c>
      <c r="Z67" s="1105"/>
      <c r="AA67" s="280" t="s">
        <v>165</v>
      </c>
      <c r="AB67" s="1105"/>
      <c r="AC67" s="280" t="s">
        <v>28</v>
      </c>
      <c r="AD67" s="1105"/>
      <c r="AE67" s="280" t="s">
        <v>36</v>
      </c>
      <c r="AF67" s="1109" t="s">
        <v>69</v>
      </c>
      <c r="AG67" s="1112" t="str">
        <f t="shared" si="0"/>
        <v/>
      </c>
      <c r="AH67" s="1111" t="s">
        <v>5</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173</v>
      </c>
      <c r="X68" s="1105"/>
      <c r="Y68" s="280" t="s">
        <v>28</v>
      </c>
      <c r="Z68" s="1105"/>
      <c r="AA68" s="280" t="s">
        <v>165</v>
      </c>
      <c r="AB68" s="1105"/>
      <c r="AC68" s="280" t="s">
        <v>28</v>
      </c>
      <c r="AD68" s="1105"/>
      <c r="AE68" s="280" t="s">
        <v>36</v>
      </c>
      <c r="AF68" s="1109" t="s">
        <v>69</v>
      </c>
      <c r="AG68" s="1112" t="str">
        <f t="shared" si="0"/>
        <v/>
      </c>
      <c r="AH68" s="1111" t="s">
        <v>5</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173</v>
      </c>
      <c r="X69" s="1105"/>
      <c r="Y69" s="280" t="s">
        <v>28</v>
      </c>
      <c r="Z69" s="1105"/>
      <c r="AA69" s="280" t="s">
        <v>165</v>
      </c>
      <c r="AB69" s="1105"/>
      <c r="AC69" s="280" t="s">
        <v>28</v>
      </c>
      <c r="AD69" s="1105"/>
      <c r="AE69" s="280" t="s">
        <v>36</v>
      </c>
      <c r="AF69" s="1109" t="s">
        <v>69</v>
      </c>
      <c r="AG69" s="1112" t="str">
        <f t="shared" si="0"/>
        <v/>
      </c>
      <c r="AH69" s="1111" t="s">
        <v>5</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173</v>
      </c>
      <c r="X70" s="1105"/>
      <c r="Y70" s="280" t="s">
        <v>28</v>
      </c>
      <c r="Z70" s="1105"/>
      <c r="AA70" s="280" t="s">
        <v>165</v>
      </c>
      <c r="AB70" s="1105"/>
      <c r="AC70" s="280" t="s">
        <v>28</v>
      </c>
      <c r="AD70" s="1105"/>
      <c r="AE70" s="280" t="s">
        <v>36</v>
      </c>
      <c r="AF70" s="1109" t="s">
        <v>69</v>
      </c>
      <c r="AG70" s="1112" t="str">
        <f t="shared" si="0"/>
        <v/>
      </c>
      <c r="AH70" s="1111" t="s">
        <v>5</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173</v>
      </c>
      <c r="X71" s="1105"/>
      <c r="Y71" s="280" t="s">
        <v>28</v>
      </c>
      <c r="Z71" s="1105"/>
      <c r="AA71" s="280" t="s">
        <v>165</v>
      </c>
      <c r="AB71" s="1105"/>
      <c r="AC71" s="280" t="s">
        <v>28</v>
      </c>
      <c r="AD71" s="1105"/>
      <c r="AE71" s="280" t="s">
        <v>36</v>
      </c>
      <c r="AF71" s="1109" t="s">
        <v>69</v>
      </c>
      <c r="AG71" s="1112" t="str">
        <f t="shared" si="0"/>
        <v/>
      </c>
      <c r="AH71" s="1111" t="s">
        <v>5</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173</v>
      </c>
      <c r="X72" s="1105"/>
      <c r="Y72" s="280" t="s">
        <v>28</v>
      </c>
      <c r="Z72" s="1105"/>
      <c r="AA72" s="280" t="s">
        <v>165</v>
      </c>
      <c r="AB72" s="1105"/>
      <c r="AC72" s="280" t="s">
        <v>28</v>
      </c>
      <c r="AD72" s="1105"/>
      <c r="AE72" s="280" t="s">
        <v>36</v>
      </c>
      <c r="AF72" s="1109" t="s">
        <v>69</v>
      </c>
      <c r="AG72" s="1112" t="str">
        <f t="shared" si="0"/>
        <v/>
      </c>
      <c r="AH72" s="1111" t="s">
        <v>5</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173</v>
      </c>
      <c r="X73" s="1105"/>
      <c r="Y73" s="280" t="s">
        <v>28</v>
      </c>
      <c r="Z73" s="1105"/>
      <c r="AA73" s="280" t="s">
        <v>165</v>
      </c>
      <c r="AB73" s="1105"/>
      <c r="AC73" s="280" t="s">
        <v>28</v>
      </c>
      <c r="AD73" s="1105"/>
      <c r="AE73" s="280" t="s">
        <v>36</v>
      </c>
      <c r="AF73" s="1109" t="s">
        <v>69</v>
      </c>
      <c r="AG73" s="1112" t="str">
        <f t="shared" si="0"/>
        <v/>
      </c>
      <c r="AH73" s="1111" t="s">
        <v>5</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173</v>
      </c>
      <c r="X74" s="1105"/>
      <c r="Y74" s="280" t="s">
        <v>28</v>
      </c>
      <c r="Z74" s="1105"/>
      <c r="AA74" s="280" t="s">
        <v>165</v>
      </c>
      <c r="AB74" s="1105"/>
      <c r="AC74" s="280" t="s">
        <v>28</v>
      </c>
      <c r="AD74" s="1105"/>
      <c r="AE74" s="280" t="s">
        <v>36</v>
      </c>
      <c r="AF74" s="1109" t="s">
        <v>69</v>
      </c>
      <c r="AG74" s="1112" t="str">
        <f t="shared" si="0"/>
        <v/>
      </c>
      <c r="AH74" s="1111" t="s">
        <v>5</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173</v>
      </c>
      <c r="X75" s="1105"/>
      <c r="Y75" s="280" t="s">
        <v>28</v>
      </c>
      <c r="Z75" s="1105"/>
      <c r="AA75" s="280" t="s">
        <v>165</v>
      </c>
      <c r="AB75" s="1105"/>
      <c r="AC75" s="280" t="s">
        <v>28</v>
      </c>
      <c r="AD75" s="1105"/>
      <c r="AE75" s="280" t="s">
        <v>36</v>
      </c>
      <c r="AF75" s="1109" t="s">
        <v>69</v>
      </c>
      <c r="AG75" s="1112" t="str">
        <f t="shared" ref="AG75:AG110" si="5">IF(X75&gt;=1,(AB75*12+AD75)-(X75*12+Z75)+1,"")</f>
        <v/>
      </c>
      <c r="AH75" s="1111" t="s">
        <v>5</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173</v>
      </c>
      <c r="X76" s="1105"/>
      <c r="Y76" s="280" t="s">
        <v>28</v>
      </c>
      <c r="Z76" s="1105"/>
      <c r="AA76" s="280" t="s">
        <v>165</v>
      </c>
      <c r="AB76" s="1105"/>
      <c r="AC76" s="280" t="s">
        <v>28</v>
      </c>
      <c r="AD76" s="1105"/>
      <c r="AE76" s="280" t="s">
        <v>36</v>
      </c>
      <c r="AF76" s="1109" t="s">
        <v>69</v>
      </c>
      <c r="AG76" s="1112" t="str">
        <f t="shared" si="5"/>
        <v/>
      </c>
      <c r="AH76" s="1111" t="s">
        <v>5</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173</v>
      </c>
      <c r="X77" s="1105"/>
      <c r="Y77" s="280" t="s">
        <v>28</v>
      </c>
      <c r="Z77" s="1105"/>
      <c r="AA77" s="280" t="s">
        <v>165</v>
      </c>
      <c r="AB77" s="1105"/>
      <c r="AC77" s="280" t="s">
        <v>28</v>
      </c>
      <c r="AD77" s="1105"/>
      <c r="AE77" s="280" t="s">
        <v>36</v>
      </c>
      <c r="AF77" s="1109" t="s">
        <v>69</v>
      </c>
      <c r="AG77" s="1112" t="str">
        <f t="shared" si="5"/>
        <v/>
      </c>
      <c r="AH77" s="1111" t="s">
        <v>5</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173</v>
      </c>
      <c r="X78" s="1105"/>
      <c r="Y78" s="280" t="s">
        <v>28</v>
      </c>
      <c r="Z78" s="1105"/>
      <c r="AA78" s="280" t="s">
        <v>165</v>
      </c>
      <c r="AB78" s="1105"/>
      <c r="AC78" s="280" t="s">
        <v>28</v>
      </c>
      <c r="AD78" s="1105"/>
      <c r="AE78" s="280" t="s">
        <v>36</v>
      </c>
      <c r="AF78" s="1109" t="s">
        <v>69</v>
      </c>
      <c r="AG78" s="1112" t="str">
        <f t="shared" si="5"/>
        <v/>
      </c>
      <c r="AH78" s="1111" t="s">
        <v>5</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173</v>
      </c>
      <c r="X79" s="1105"/>
      <c r="Y79" s="280" t="s">
        <v>28</v>
      </c>
      <c r="Z79" s="1105"/>
      <c r="AA79" s="280" t="s">
        <v>165</v>
      </c>
      <c r="AB79" s="1105"/>
      <c r="AC79" s="280" t="s">
        <v>28</v>
      </c>
      <c r="AD79" s="1105"/>
      <c r="AE79" s="280" t="s">
        <v>36</v>
      </c>
      <c r="AF79" s="1109" t="s">
        <v>69</v>
      </c>
      <c r="AG79" s="1112" t="str">
        <f t="shared" si="5"/>
        <v/>
      </c>
      <c r="AH79" s="1111" t="s">
        <v>5</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173</v>
      </c>
      <c r="X80" s="1105"/>
      <c r="Y80" s="280" t="s">
        <v>28</v>
      </c>
      <c r="Z80" s="1105"/>
      <c r="AA80" s="280" t="s">
        <v>165</v>
      </c>
      <c r="AB80" s="1105"/>
      <c r="AC80" s="280" t="s">
        <v>28</v>
      </c>
      <c r="AD80" s="1105"/>
      <c r="AE80" s="280" t="s">
        <v>36</v>
      </c>
      <c r="AF80" s="1109" t="s">
        <v>69</v>
      </c>
      <c r="AG80" s="1112" t="str">
        <f t="shared" si="5"/>
        <v/>
      </c>
      <c r="AH80" s="1111" t="s">
        <v>5</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173</v>
      </c>
      <c r="X81" s="1105"/>
      <c r="Y81" s="280" t="s">
        <v>28</v>
      </c>
      <c r="Z81" s="1105"/>
      <c r="AA81" s="280" t="s">
        <v>165</v>
      </c>
      <c r="AB81" s="1105"/>
      <c r="AC81" s="280" t="s">
        <v>28</v>
      </c>
      <c r="AD81" s="1105"/>
      <c r="AE81" s="280" t="s">
        <v>36</v>
      </c>
      <c r="AF81" s="1109" t="s">
        <v>69</v>
      </c>
      <c r="AG81" s="1112" t="str">
        <f t="shared" si="5"/>
        <v/>
      </c>
      <c r="AH81" s="1111" t="s">
        <v>5</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173</v>
      </c>
      <c r="X82" s="1105"/>
      <c r="Y82" s="280" t="s">
        <v>28</v>
      </c>
      <c r="Z82" s="1105"/>
      <c r="AA82" s="280" t="s">
        <v>165</v>
      </c>
      <c r="AB82" s="1105"/>
      <c r="AC82" s="280" t="s">
        <v>28</v>
      </c>
      <c r="AD82" s="1105"/>
      <c r="AE82" s="280" t="s">
        <v>36</v>
      </c>
      <c r="AF82" s="1109" t="s">
        <v>69</v>
      </c>
      <c r="AG82" s="1112" t="str">
        <f t="shared" si="5"/>
        <v/>
      </c>
      <c r="AH82" s="1111" t="s">
        <v>5</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173</v>
      </c>
      <c r="X83" s="1105"/>
      <c r="Y83" s="280" t="s">
        <v>28</v>
      </c>
      <c r="Z83" s="1105"/>
      <c r="AA83" s="280" t="s">
        <v>165</v>
      </c>
      <c r="AB83" s="1105"/>
      <c r="AC83" s="280" t="s">
        <v>28</v>
      </c>
      <c r="AD83" s="1105"/>
      <c r="AE83" s="280" t="s">
        <v>36</v>
      </c>
      <c r="AF83" s="1109" t="s">
        <v>69</v>
      </c>
      <c r="AG83" s="1112" t="str">
        <f t="shared" si="5"/>
        <v/>
      </c>
      <c r="AH83" s="1111" t="s">
        <v>5</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173</v>
      </c>
      <c r="X84" s="1105"/>
      <c r="Y84" s="280" t="s">
        <v>28</v>
      </c>
      <c r="Z84" s="1105"/>
      <c r="AA84" s="280" t="s">
        <v>165</v>
      </c>
      <c r="AB84" s="1105"/>
      <c r="AC84" s="280" t="s">
        <v>28</v>
      </c>
      <c r="AD84" s="1105"/>
      <c r="AE84" s="280" t="s">
        <v>36</v>
      </c>
      <c r="AF84" s="1109" t="s">
        <v>69</v>
      </c>
      <c r="AG84" s="1112" t="str">
        <f t="shared" si="5"/>
        <v/>
      </c>
      <c r="AH84" s="1111" t="s">
        <v>5</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173</v>
      </c>
      <c r="X85" s="1105"/>
      <c r="Y85" s="280" t="s">
        <v>28</v>
      </c>
      <c r="Z85" s="1105"/>
      <c r="AA85" s="280" t="s">
        <v>165</v>
      </c>
      <c r="AB85" s="1105"/>
      <c r="AC85" s="280" t="s">
        <v>28</v>
      </c>
      <c r="AD85" s="1105"/>
      <c r="AE85" s="280" t="s">
        <v>36</v>
      </c>
      <c r="AF85" s="1109" t="s">
        <v>69</v>
      </c>
      <c r="AG85" s="1112" t="str">
        <f t="shared" si="5"/>
        <v/>
      </c>
      <c r="AH85" s="1111" t="s">
        <v>5</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173</v>
      </c>
      <c r="X86" s="1105"/>
      <c r="Y86" s="280" t="s">
        <v>28</v>
      </c>
      <c r="Z86" s="1105"/>
      <c r="AA86" s="280" t="s">
        <v>165</v>
      </c>
      <c r="AB86" s="1105"/>
      <c r="AC86" s="280" t="s">
        <v>28</v>
      </c>
      <c r="AD86" s="1105"/>
      <c r="AE86" s="280" t="s">
        <v>36</v>
      </c>
      <c r="AF86" s="1109" t="s">
        <v>69</v>
      </c>
      <c r="AG86" s="1112" t="str">
        <f t="shared" si="5"/>
        <v/>
      </c>
      <c r="AH86" s="1111" t="s">
        <v>5</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173</v>
      </c>
      <c r="X87" s="1105"/>
      <c r="Y87" s="280" t="s">
        <v>28</v>
      </c>
      <c r="Z87" s="1105"/>
      <c r="AA87" s="280" t="s">
        <v>165</v>
      </c>
      <c r="AB87" s="1105"/>
      <c r="AC87" s="280" t="s">
        <v>28</v>
      </c>
      <c r="AD87" s="1105"/>
      <c r="AE87" s="280" t="s">
        <v>36</v>
      </c>
      <c r="AF87" s="1109" t="s">
        <v>69</v>
      </c>
      <c r="AG87" s="1112" t="str">
        <f t="shared" si="5"/>
        <v/>
      </c>
      <c r="AH87" s="1111" t="s">
        <v>5</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173</v>
      </c>
      <c r="X88" s="1105"/>
      <c r="Y88" s="280" t="s">
        <v>28</v>
      </c>
      <c r="Z88" s="1105"/>
      <c r="AA88" s="280" t="s">
        <v>165</v>
      </c>
      <c r="AB88" s="1105"/>
      <c r="AC88" s="280" t="s">
        <v>28</v>
      </c>
      <c r="AD88" s="1105"/>
      <c r="AE88" s="280" t="s">
        <v>36</v>
      </c>
      <c r="AF88" s="1109" t="s">
        <v>69</v>
      </c>
      <c r="AG88" s="1112" t="str">
        <f t="shared" si="5"/>
        <v/>
      </c>
      <c r="AH88" s="1111" t="s">
        <v>5</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173</v>
      </c>
      <c r="X89" s="1105"/>
      <c r="Y89" s="280" t="s">
        <v>28</v>
      </c>
      <c r="Z89" s="1105"/>
      <c r="AA89" s="280" t="s">
        <v>165</v>
      </c>
      <c r="AB89" s="1105"/>
      <c r="AC89" s="280" t="s">
        <v>28</v>
      </c>
      <c r="AD89" s="1105"/>
      <c r="AE89" s="280" t="s">
        <v>36</v>
      </c>
      <c r="AF89" s="1109" t="s">
        <v>69</v>
      </c>
      <c r="AG89" s="1112" t="str">
        <f t="shared" si="5"/>
        <v/>
      </c>
      <c r="AH89" s="1111" t="s">
        <v>5</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173</v>
      </c>
      <c r="X90" s="1105"/>
      <c r="Y90" s="280" t="s">
        <v>28</v>
      </c>
      <c r="Z90" s="1105"/>
      <c r="AA90" s="280" t="s">
        <v>165</v>
      </c>
      <c r="AB90" s="1105"/>
      <c r="AC90" s="280" t="s">
        <v>28</v>
      </c>
      <c r="AD90" s="1105"/>
      <c r="AE90" s="280" t="s">
        <v>36</v>
      </c>
      <c r="AF90" s="1109" t="s">
        <v>69</v>
      </c>
      <c r="AG90" s="1112" t="str">
        <f t="shared" si="5"/>
        <v/>
      </c>
      <c r="AH90" s="1111" t="s">
        <v>5</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173</v>
      </c>
      <c r="X91" s="1105"/>
      <c r="Y91" s="280" t="s">
        <v>28</v>
      </c>
      <c r="Z91" s="1105"/>
      <c r="AA91" s="280" t="s">
        <v>165</v>
      </c>
      <c r="AB91" s="1105"/>
      <c r="AC91" s="280" t="s">
        <v>28</v>
      </c>
      <c r="AD91" s="1105"/>
      <c r="AE91" s="280" t="s">
        <v>36</v>
      </c>
      <c r="AF91" s="1109" t="s">
        <v>69</v>
      </c>
      <c r="AG91" s="1112" t="str">
        <f t="shared" si="5"/>
        <v/>
      </c>
      <c r="AH91" s="1111" t="s">
        <v>5</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173</v>
      </c>
      <c r="X92" s="1105"/>
      <c r="Y92" s="280" t="s">
        <v>28</v>
      </c>
      <c r="Z92" s="1105"/>
      <c r="AA92" s="280" t="s">
        <v>165</v>
      </c>
      <c r="AB92" s="1105"/>
      <c r="AC92" s="280" t="s">
        <v>28</v>
      </c>
      <c r="AD92" s="1105"/>
      <c r="AE92" s="280" t="s">
        <v>36</v>
      </c>
      <c r="AF92" s="1109" t="s">
        <v>69</v>
      </c>
      <c r="AG92" s="1112" t="str">
        <f t="shared" si="5"/>
        <v/>
      </c>
      <c r="AH92" s="1111" t="s">
        <v>5</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173</v>
      </c>
      <c r="X93" s="1105"/>
      <c r="Y93" s="280" t="s">
        <v>28</v>
      </c>
      <c r="Z93" s="1105"/>
      <c r="AA93" s="280" t="s">
        <v>165</v>
      </c>
      <c r="AB93" s="1105"/>
      <c r="AC93" s="280" t="s">
        <v>28</v>
      </c>
      <c r="AD93" s="1105"/>
      <c r="AE93" s="280" t="s">
        <v>36</v>
      </c>
      <c r="AF93" s="1109" t="s">
        <v>69</v>
      </c>
      <c r="AG93" s="1112" t="str">
        <f t="shared" si="5"/>
        <v/>
      </c>
      <c r="AH93" s="1111" t="s">
        <v>5</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173</v>
      </c>
      <c r="X94" s="1105"/>
      <c r="Y94" s="280" t="s">
        <v>28</v>
      </c>
      <c r="Z94" s="1105"/>
      <c r="AA94" s="280" t="s">
        <v>165</v>
      </c>
      <c r="AB94" s="1105"/>
      <c r="AC94" s="280" t="s">
        <v>28</v>
      </c>
      <c r="AD94" s="1105"/>
      <c r="AE94" s="280" t="s">
        <v>36</v>
      </c>
      <c r="AF94" s="1109" t="s">
        <v>69</v>
      </c>
      <c r="AG94" s="1112" t="str">
        <f t="shared" si="5"/>
        <v/>
      </c>
      <c r="AH94" s="1111" t="s">
        <v>5</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173</v>
      </c>
      <c r="X95" s="1105"/>
      <c r="Y95" s="280" t="s">
        <v>28</v>
      </c>
      <c r="Z95" s="1105"/>
      <c r="AA95" s="280" t="s">
        <v>165</v>
      </c>
      <c r="AB95" s="1105"/>
      <c r="AC95" s="280" t="s">
        <v>28</v>
      </c>
      <c r="AD95" s="1105"/>
      <c r="AE95" s="280" t="s">
        <v>36</v>
      </c>
      <c r="AF95" s="1109" t="s">
        <v>69</v>
      </c>
      <c r="AG95" s="1112" t="str">
        <f t="shared" si="5"/>
        <v/>
      </c>
      <c r="AH95" s="1111" t="s">
        <v>5</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173</v>
      </c>
      <c r="X96" s="1105"/>
      <c r="Y96" s="280" t="s">
        <v>28</v>
      </c>
      <c r="Z96" s="1105"/>
      <c r="AA96" s="280" t="s">
        <v>165</v>
      </c>
      <c r="AB96" s="1105"/>
      <c r="AC96" s="280" t="s">
        <v>28</v>
      </c>
      <c r="AD96" s="1105"/>
      <c r="AE96" s="280" t="s">
        <v>36</v>
      </c>
      <c r="AF96" s="1109" t="s">
        <v>69</v>
      </c>
      <c r="AG96" s="1112" t="str">
        <f t="shared" si="5"/>
        <v/>
      </c>
      <c r="AH96" s="1111" t="s">
        <v>5</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173</v>
      </c>
      <c r="X97" s="1105"/>
      <c r="Y97" s="280" t="s">
        <v>28</v>
      </c>
      <c r="Z97" s="1105"/>
      <c r="AA97" s="280" t="s">
        <v>165</v>
      </c>
      <c r="AB97" s="1105"/>
      <c r="AC97" s="280" t="s">
        <v>28</v>
      </c>
      <c r="AD97" s="1105"/>
      <c r="AE97" s="280" t="s">
        <v>36</v>
      </c>
      <c r="AF97" s="1109" t="s">
        <v>69</v>
      </c>
      <c r="AG97" s="1112" t="str">
        <f t="shared" si="5"/>
        <v/>
      </c>
      <c r="AH97" s="1111" t="s">
        <v>5</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173</v>
      </c>
      <c r="X98" s="1105"/>
      <c r="Y98" s="280" t="s">
        <v>28</v>
      </c>
      <c r="Z98" s="1105"/>
      <c r="AA98" s="280" t="s">
        <v>165</v>
      </c>
      <c r="AB98" s="1105"/>
      <c r="AC98" s="280" t="s">
        <v>28</v>
      </c>
      <c r="AD98" s="1105"/>
      <c r="AE98" s="280" t="s">
        <v>36</v>
      </c>
      <c r="AF98" s="1109" t="s">
        <v>69</v>
      </c>
      <c r="AG98" s="1112" t="str">
        <f t="shared" si="5"/>
        <v/>
      </c>
      <c r="AH98" s="1111" t="s">
        <v>5</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173</v>
      </c>
      <c r="X99" s="1105"/>
      <c r="Y99" s="280" t="s">
        <v>28</v>
      </c>
      <c r="Z99" s="1105"/>
      <c r="AA99" s="280" t="s">
        <v>165</v>
      </c>
      <c r="AB99" s="1105"/>
      <c r="AC99" s="280" t="s">
        <v>28</v>
      </c>
      <c r="AD99" s="1105"/>
      <c r="AE99" s="280" t="s">
        <v>36</v>
      </c>
      <c r="AF99" s="1109" t="s">
        <v>69</v>
      </c>
      <c r="AG99" s="1112" t="str">
        <f t="shared" si="5"/>
        <v/>
      </c>
      <c r="AH99" s="1111" t="s">
        <v>5</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173</v>
      </c>
      <c r="X100" s="1105"/>
      <c r="Y100" s="280" t="s">
        <v>28</v>
      </c>
      <c r="Z100" s="1105"/>
      <c r="AA100" s="280" t="s">
        <v>165</v>
      </c>
      <c r="AB100" s="1105"/>
      <c r="AC100" s="280" t="s">
        <v>28</v>
      </c>
      <c r="AD100" s="1105"/>
      <c r="AE100" s="280" t="s">
        <v>36</v>
      </c>
      <c r="AF100" s="1109" t="s">
        <v>69</v>
      </c>
      <c r="AG100" s="1112" t="str">
        <f t="shared" si="5"/>
        <v/>
      </c>
      <c r="AH100" s="1111" t="s">
        <v>5</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173</v>
      </c>
      <c r="X101" s="1105"/>
      <c r="Y101" s="280" t="s">
        <v>28</v>
      </c>
      <c r="Z101" s="1105"/>
      <c r="AA101" s="280" t="s">
        <v>165</v>
      </c>
      <c r="AB101" s="1105"/>
      <c r="AC101" s="280" t="s">
        <v>28</v>
      </c>
      <c r="AD101" s="1105"/>
      <c r="AE101" s="280" t="s">
        <v>36</v>
      </c>
      <c r="AF101" s="1109" t="s">
        <v>69</v>
      </c>
      <c r="AG101" s="1112" t="str">
        <f t="shared" si="5"/>
        <v/>
      </c>
      <c r="AH101" s="1111" t="s">
        <v>5</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173</v>
      </c>
      <c r="X102" s="1105"/>
      <c r="Y102" s="280" t="s">
        <v>28</v>
      </c>
      <c r="Z102" s="1105"/>
      <c r="AA102" s="280" t="s">
        <v>165</v>
      </c>
      <c r="AB102" s="1105"/>
      <c r="AC102" s="280" t="s">
        <v>28</v>
      </c>
      <c r="AD102" s="1105"/>
      <c r="AE102" s="280" t="s">
        <v>36</v>
      </c>
      <c r="AF102" s="1109" t="s">
        <v>69</v>
      </c>
      <c r="AG102" s="1112" t="str">
        <f t="shared" si="5"/>
        <v/>
      </c>
      <c r="AH102" s="1111" t="s">
        <v>5</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173</v>
      </c>
      <c r="X103" s="1105"/>
      <c r="Y103" s="280" t="s">
        <v>28</v>
      </c>
      <c r="Z103" s="1105"/>
      <c r="AA103" s="280" t="s">
        <v>165</v>
      </c>
      <c r="AB103" s="1105"/>
      <c r="AC103" s="280" t="s">
        <v>28</v>
      </c>
      <c r="AD103" s="1105"/>
      <c r="AE103" s="280" t="s">
        <v>36</v>
      </c>
      <c r="AF103" s="1109" t="s">
        <v>69</v>
      </c>
      <c r="AG103" s="1112" t="str">
        <f t="shared" si="5"/>
        <v/>
      </c>
      <c r="AH103" s="1111" t="s">
        <v>5</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173</v>
      </c>
      <c r="X104" s="1105"/>
      <c r="Y104" s="280" t="s">
        <v>28</v>
      </c>
      <c r="Z104" s="1105"/>
      <c r="AA104" s="280" t="s">
        <v>165</v>
      </c>
      <c r="AB104" s="1105"/>
      <c r="AC104" s="280" t="s">
        <v>28</v>
      </c>
      <c r="AD104" s="1105"/>
      <c r="AE104" s="280" t="s">
        <v>36</v>
      </c>
      <c r="AF104" s="1109" t="s">
        <v>69</v>
      </c>
      <c r="AG104" s="1112" t="str">
        <f t="shared" si="5"/>
        <v/>
      </c>
      <c r="AH104" s="1111" t="s">
        <v>5</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173</v>
      </c>
      <c r="X105" s="1105"/>
      <c r="Y105" s="280" t="s">
        <v>28</v>
      </c>
      <c r="Z105" s="1105"/>
      <c r="AA105" s="280" t="s">
        <v>165</v>
      </c>
      <c r="AB105" s="1105"/>
      <c r="AC105" s="280" t="s">
        <v>28</v>
      </c>
      <c r="AD105" s="1105"/>
      <c r="AE105" s="280" t="s">
        <v>36</v>
      </c>
      <c r="AF105" s="1109" t="s">
        <v>69</v>
      </c>
      <c r="AG105" s="1112" t="str">
        <f t="shared" si="5"/>
        <v/>
      </c>
      <c r="AH105" s="1111" t="s">
        <v>5</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173</v>
      </c>
      <c r="X106" s="1105"/>
      <c r="Y106" s="280" t="s">
        <v>28</v>
      </c>
      <c r="Z106" s="1105"/>
      <c r="AA106" s="280" t="s">
        <v>165</v>
      </c>
      <c r="AB106" s="1105"/>
      <c r="AC106" s="280" t="s">
        <v>28</v>
      </c>
      <c r="AD106" s="1105"/>
      <c r="AE106" s="280" t="s">
        <v>36</v>
      </c>
      <c r="AF106" s="1109" t="s">
        <v>69</v>
      </c>
      <c r="AG106" s="1112" t="str">
        <f t="shared" si="5"/>
        <v/>
      </c>
      <c r="AH106" s="1111" t="s">
        <v>5</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173</v>
      </c>
      <c r="X107" s="1105"/>
      <c r="Y107" s="280" t="s">
        <v>28</v>
      </c>
      <c r="Z107" s="1105"/>
      <c r="AA107" s="280" t="s">
        <v>165</v>
      </c>
      <c r="AB107" s="1105"/>
      <c r="AC107" s="280" t="s">
        <v>28</v>
      </c>
      <c r="AD107" s="1105"/>
      <c r="AE107" s="280" t="s">
        <v>36</v>
      </c>
      <c r="AF107" s="1109" t="s">
        <v>69</v>
      </c>
      <c r="AG107" s="1112" t="str">
        <f t="shared" si="5"/>
        <v/>
      </c>
      <c r="AH107" s="1111" t="s">
        <v>5</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173</v>
      </c>
      <c r="X108" s="1105"/>
      <c r="Y108" s="280" t="s">
        <v>28</v>
      </c>
      <c r="Z108" s="1105"/>
      <c r="AA108" s="280" t="s">
        <v>165</v>
      </c>
      <c r="AB108" s="1105"/>
      <c r="AC108" s="280" t="s">
        <v>28</v>
      </c>
      <c r="AD108" s="1105"/>
      <c r="AE108" s="280" t="s">
        <v>36</v>
      </c>
      <c r="AF108" s="1109" t="s">
        <v>69</v>
      </c>
      <c r="AG108" s="1112" t="str">
        <f t="shared" si="5"/>
        <v/>
      </c>
      <c r="AH108" s="1111" t="s">
        <v>5</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173</v>
      </c>
      <c r="X109" s="1105"/>
      <c r="Y109" s="280" t="s">
        <v>28</v>
      </c>
      <c r="Z109" s="1105"/>
      <c r="AA109" s="280" t="s">
        <v>165</v>
      </c>
      <c r="AB109" s="1105"/>
      <c r="AC109" s="280" t="s">
        <v>28</v>
      </c>
      <c r="AD109" s="1105"/>
      <c r="AE109" s="280" t="s">
        <v>36</v>
      </c>
      <c r="AF109" s="1109" t="s">
        <v>69</v>
      </c>
      <c r="AG109" s="1112" t="str">
        <f t="shared" si="5"/>
        <v/>
      </c>
      <c r="AH109" s="1111" t="s">
        <v>5</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173</v>
      </c>
      <c r="X110" s="1106"/>
      <c r="Y110" s="1107" t="s">
        <v>28</v>
      </c>
      <c r="Z110" s="1106"/>
      <c r="AA110" s="1107" t="s">
        <v>165</v>
      </c>
      <c r="AB110" s="1106"/>
      <c r="AC110" s="1107" t="s">
        <v>28</v>
      </c>
      <c r="AD110" s="1106"/>
      <c r="AE110" s="1107" t="s">
        <v>36</v>
      </c>
      <c r="AF110" s="1110" t="s">
        <v>69</v>
      </c>
      <c r="AG110" s="1113" t="str">
        <f t="shared" si="5"/>
        <v/>
      </c>
      <c r="AH110" s="1114" t="s">
        <v>5</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algorithmName="SHA-512" hashValue="YT8kah00GND76PF9btGuza8JsYz2nKyTIC5qzyNUN/QJv8iAx0+NwAPe/bsu2PSiiFxs5litphNdiORhFNvKbg==" saltValue="VxR9tZkrmw4dBIY9rsoRfA==" spinCount="100000"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85" zoomScaleNormal="85" zoomScaleSheetLayoutView="85" workbookViewId="0">
      <selection activeCell="B11" sqref="B11:K11"/>
    </sheetView>
  </sheetViews>
  <sheetFormatPr defaultColWidth="2.5" defaultRowHeight="13.2"/>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280</v>
      </c>
      <c r="B1" s="933"/>
      <c r="C1" s="933"/>
      <c r="D1" s="933"/>
      <c r="E1" s="933"/>
      <c r="F1" s="933"/>
      <c r="G1" s="942" t="s">
        <v>26</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18</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446</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9</v>
      </c>
      <c r="C7" s="1138"/>
      <c r="D7" s="1138"/>
      <c r="E7" s="1138"/>
      <c r="F7" s="1138"/>
      <c r="G7" s="1138"/>
      <c r="H7" s="1138"/>
      <c r="I7" s="1138"/>
      <c r="J7" s="1138"/>
      <c r="K7" s="1145"/>
      <c r="L7" s="1149" t="s">
        <v>137</v>
      </c>
      <c r="M7" s="1152" t="s">
        <v>15</v>
      </c>
      <c r="N7" s="1154"/>
      <c r="O7" s="1158" t="s">
        <v>148</v>
      </c>
      <c r="P7" s="1161" t="s">
        <v>92</v>
      </c>
      <c r="Q7" s="1167" t="s">
        <v>282</v>
      </c>
      <c r="R7" s="1170" t="s">
        <v>285</v>
      </c>
      <c r="S7" s="1173" t="s">
        <v>216</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13</v>
      </c>
      <c r="T8" s="982" t="s">
        <v>402</v>
      </c>
      <c r="U8" s="1181" t="s">
        <v>286</v>
      </c>
      <c r="V8" s="1186"/>
      <c r="W8" s="1186"/>
      <c r="X8" s="1186"/>
      <c r="Y8" s="1186"/>
      <c r="Z8" s="1186"/>
      <c r="AA8" s="1186"/>
      <c r="AB8" s="1186"/>
      <c r="AC8" s="1186"/>
      <c r="AD8" s="1186"/>
      <c r="AE8" s="1186"/>
      <c r="AF8" s="1154"/>
      <c r="AG8" s="984" t="s">
        <v>197</v>
      </c>
    </row>
    <row r="9" spans="1:33" ht="105.75" customHeight="1">
      <c r="A9" s="1129"/>
      <c r="B9" s="1134"/>
      <c r="C9" s="1139"/>
      <c r="D9" s="1139"/>
      <c r="E9" s="1139"/>
      <c r="F9" s="1139"/>
      <c r="G9" s="1139"/>
      <c r="H9" s="1139"/>
      <c r="I9" s="1139"/>
      <c r="J9" s="1139"/>
      <c r="K9" s="1146"/>
      <c r="L9" s="1150"/>
      <c r="M9" s="1150" t="s">
        <v>180</v>
      </c>
      <c r="N9" s="1150" t="s">
        <v>181</v>
      </c>
      <c r="O9" s="1159"/>
      <c r="P9" s="1162"/>
      <c r="Q9" s="1168"/>
      <c r="R9" s="1171"/>
      <c r="S9" s="989"/>
      <c r="T9" s="998"/>
      <c r="U9" s="1182"/>
      <c r="V9" s="1182"/>
      <c r="W9" s="1182"/>
      <c r="X9" s="1182"/>
      <c r="Y9" s="1182"/>
      <c r="Z9" s="1182"/>
      <c r="AA9" s="1182"/>
      <c r="AB9" s="1182"/>
      <c r="AC9" s="1182"/>
      <c r="AD9" s="1182"/>
      <c r="AE9" s="1182"/>
      <c r="AF9" s="1194"/>
      <c r="AG9" s="985"/>
    </row>
    <row r="10" spans="1:33" ht="14.4">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58</v>
      </c>
      <c r="V11" s="1187"/>
      <c r="W11" s="1189" t="s">
        <v>28</v>
      </c>
      <c r="X11" s="1187"/>
      <c r="Y11" s="1184" t="s">
        <v>106</v>
      </c>
      <c r="Z11" s="1187"/>
      <c r="AA11" s="1184" t="s">
        <v>28</v>
      </c>
      <c r="AB11" s="1187"/>
      <c r="AC11" s="1184" t="s">
        <v>0</v>
      </c>
      <c r="AD11" s="279" t="s">
        <v>69</v>
      </c>
      <c r="AE11" s="1192" t="str">
        <f t="shared" ref="AE11:AE74" si="0">IF(V11&gt;=1,(Z11*12+AB11)-(V11*12+X11)+1,"")</f>
        <v/>
      </c>
      <c r="AF11" s="1195" t="s">
        <v>5</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58</v>
      </c>
      <c r="V12" s="1187"/>
      <c r="W12" s="1189" t="s">
        <v>28</v>
      </c>
      <c r="X12" s="1187"/>
      <c r="Y12" s="1184" t="s">
        <v>106</v>
      </c>
      <c r="Z12" s="1187"/>
      <c r="AA12" s="1184" t="s">
        <v>28</v>
      </c>
      <c r="AB12" s="1187"/>
      <c r="AC12" s="1184" t="s">
        <v>0</v>
      </c>
      <c r="AD12" s="279" t="s">
        <v>69</v>
      </c>
      <c r="AE12" s="1192" t="str">
        <f t="shared" si="0"/>
        <v/>
      </c>
      <c r="AF12" s="1195" t="s">
        <v>5</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58</v>
      </c>
      <c r="V13" s="1187"/>
      <c r="W13" s="1189" t="s">
        <v>28</v>
      </c>
      <c r="X13" s="1187"/>
      <c r="Y13" s="1184" t="s">
        <v>106</v>
      </c>
      <c r="Z13" s="1187"/>
      <c r="AA13" s="1184" t="s">
        <v>28</v>
      </c>
      <c r="AB13" s="1187"/>
      <c r="AC13" s="1184" t="s">
        <v>0</v>
      </c>
      <c r="AD13" s="279" t="s">
        <v>69</v>
      </c>
      <c r="AE13" s="1192" t="str">
        <f t="shared" si="0"/>
        <v/>
      </c>
      <c r="AF13" s="1195" t="s">
        <v>5</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58</v>
      </c>
      <c r="V14" s="1187"/>
      <c r="W14" s="1189" t="s">
        <v>28</v>
      </c>
      <c r="X14" s="1187"/>
      <c r="Y14" s="1184" t="s">
        <v>106</v>
      </c>
      <c r="Z14" s="1187"/>
      <c r="AA14" s="1184" t="s">
        <v>28</v>
      </c>
      <c r="AB14" s="1187"/>
      <c r="AC14" s="1184" t="s">
        <v>0</v>
      </c>
      <c r="AD14" s="279" t="s">
        <v>69</v>
      </c>
      <c r="AE14" s="1192" t="str">
        <f t="shared" si="0"/>
        <v/>
      </c>
      <c r="AF14" s="1195" t="s">
        <v>5</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58</v>
      </c>
      <c r="V15" s="1187"/>
      <c r="W15" s="1189" t="s">
        <v>28</v>
      </c>
      <c r="X15" s="1187"/>
      <c r="Y15" s="1184" t="s">
        <v>106</v>
      </c>
      <c r="Z15" s="1187"/>
      <c r="AA15" s="1184" t="s">
        <v>28</v>
      </c>
      <c r="AB15" s="1187"/>
      <c r="AC15" s="1184" t="s">
        <v>0</v>
      </c>
      <c r="AD15" s="279" t="s">
        <v>69</v>
      </c>
      <c r="AE15" s="1192" t="str">
        <f t="shared" si="0"/>
        <v/>
      </c>
      <c r="AF15" s="1195" t="s">
        <v>5</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173</v>
      </c>
      <c r="V16" s="1187"/>
      <c r="W16" s="1189" t="s">
        <v>28</v>
      </c>
      <c r="X16" s="1187"/>
      <c r="Y16" s="1184" t="s">
        <v>165</v>
      </c>
      <c r="Z16" s="1187"/>
      <c r="AA16" s="1184" t="s">
        <v>28</v>
      </c>
      <c r="AB16" s="1187"/>
      <c r="AC16" s="1184" t="s">
        <v>36</v>
      </c>
      <c r="AD16" s="279" t="s">
        <v>69</v>
      </c>
      <c r="AE16" s="1192" t="str">
        <f t="shared" si="0"/>
        <v/>
      </c>
      <c r="AF16" s="1195" t="s">
        <v>174</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173</v>
      </c>
      <c r="V17" s="1187"/>
      <c r="W17" s="1189" t="s">
        <v>28</v>
      </c>
      <c r="X17" s="1187"/>
      <c r="Y17" s="1184" t="s">
        <v>165</v>
      </c>
      <c r="Z17" s="1187"/>
      <c r="AA17" s="1184" t="s">
        <v>28</v>
      </c>
      <c r="AB17" s="1187"/>
      <c r="AC17" s="1184" t="s">
        <v>36</v>
      </c>
      <c r="AD17" s="279" t="s">
        <v>69</v>
      </c>
      <c r="AE17" s="1192" t="str">
        <f t="shared" si="0"/>
        <v/>
      </c>
      <c r="AF17" s="1195" t="s">
        <v>174</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173</v>
      </c>
      <c r="V18" s="1187"/>
      <c r="W18" s="1189" t="s">
        <v>28</v>
      </c>
      <c r="X18" s="1187"/>
      <c r="Y18" s="1184" t="s">
        <v>165</v>
      </c>
      <c r="Z18" s="1187"/>
      <c r="AA18" s="1184" t="s">
        <v>28</v>
      </c>
      <c r="AB18" s="1187"/>
      <c r="AC18" s="1184" t="s">
        <v>36</v>
      </c>
      <c r="AD18" s="279" t="s">
        <v>69</v>
      </c>
      <c r="AE18" s="1192" t="str">
        <f t="shared" si="0"/>
        <v/>
      </c>
      <c r="AF18" s="1195" t="s">
        <v>174</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173</v>
      </c>
      <c r="V19" s="1187"/>
      <c r="W19" s="1189" t="s">
        <v>28</v>
      </c>
      <c r="X19" s="1187"/>
      <c r="Y19" s="1184" t="s">
        <v>165</v>
      </c>
      <c r="Z19" s="1187"/>
      <c r="AA19" s="1184" t="s">
        <v>28</v>
      </c>
      <c r="AB19" s="1187"/>
      <c r="AC19" s="1184" t="s">
        <v>36</v>
      </c>
      <c r="AD19" s="279" t="s">
        <v>69</v>
      </c>
      <c r="AE19" s="1192" t="str">
        <f t="shared" si="0"/>
        <v/>
      </c>
      <c r="AF19" s="1195" t="s">
        <v>174</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173</v>
      </c>
      <c r="V20" s="1187"/>
      <c r="W20" s="1189" t="s">
        <v>28</v>
      </c>
      <c r="X20" s="1187"/>
      <c r="Y20" s="1184" t="s">
        <v>165</v>
      </c>
      <c r="Z20" s="1187"/>
      <c r="AA20" s="1184" t="s">
        <v>28</v>
      </c>
      <c r="AB20" s="1187"/>
      <c r="AC20" s="1184" t="s">
        <v>36</v>
      </c>
      <c r="AD20" s="279" t="s">
        <v>69</v>
      </c>
      <c r="AE20" s="1192" t="str">
        <f t="shared" si="0"/>
        <v/>
      </c>
      <c r="AF20" s="1195" t="s">
        <v>174</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173</v>
      </c>
      <c r="V21" s="1187"/>
      <c r="W21" s="1189" t="s">
        <v>28</v>
      </c>
      <c r="X21" s="1187"/>
      <c r="Y21" s="1184" t="s">
        <v>165</v>
      </c>
      <c r="Z21" s="1187"/>
      <c r="AA21" s="1184" t="s">
        <v>28</v>
      </c>
      <c r="AB21" s="1187"/>
      <c r="AC21" s="1184" t="s">
        <v>36</v>
      </c>
      <c r="AD21" s="279" t="s">
        <v>69</v>
      </c>
      <c r="AE21" s="1192" t="str">
        <f t="shared" si="0"/>
        <v/>
      </c>
      <c r="AF21" s="1195" t="s">
        <v>174</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173</v>
      </c>
      <c r="V22" s="1187"/>
      <c r="W22" s="1189" t="s">
        <v>28</v>
      </c>
      <c r="X22" s="1187"/>
      <c r="Y22" s="1184" t="s">
        <v>165</v>
      </c>
      <c r="Z22" s="1187"/>
      <c r="AA22" s="1184" t="s">
        <v>28</v>
      </c>
      <c r="AB22" s="1187"/>
      <c r="AC22" s="1184" t="s">
        <v>36</v>
      </c>
      <c r="AD22" s="279" t="s">
        <v>69</v>
      </c>
      <c r="AE22" s="1192" t="str">
        <f t="shared" si="0"/>
        <v/>
      </c>
      <c r="AF22" s="1195" t="s">
        <v>174</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173</v>
      </c>
      <c r="V23" s="1187"/>
      <c r="W23" s="1189" t="s">
        <v>28</v>
      </c>
      <c r="X23" s="1187"/>
      <c r="Y23" s="1184" t="s">
        <v>165</v>
      </c>
      <c r="Z23" s="1187"/>
      <c r="AA23" s="1184" t="s">
        <v>28</v>
      </c>
      <c r="AB23" s="1187"/>
      <c r="AC23" s="1184" t="s">
        <v>36</v>
      </c>
      <c r="AD23" s="279" t="s">
        <v>69</v>
      </c>
      <c r="AE23" s="1192" t="str">
        <f t="shared" si="0"/>
        <v/>
      </c>
      <c r="AF23" s="1195" t="s">
        <v>174</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173</v>
      </c>
      <c r="V24" s="1187"/>
      <c r="W24" s="1189" t="s">
        <v>28</v>
      </c>
      <c r="X24" s="1187"/>
      <c r="Y24" s="1184" t="s">
        <v>165</v>
      </c>
      <c r="Z24" s="1187"/>
      <c r="AA24" s="1184" t="s">
        <v>28</v>
      </c>
      <c r="AB24" s="1187"/>
      <c r="AC24" s="1184" t="s">
        <v>36</v>
      </c>
      <c r="AD24" s="279" t="s">
        <v>69</v>
      </c>
      <c r="AE24" s="1192" t="str">
        <f t="shared" si="0"/>
        <v/>
      </c>
      <c r="AF24" s="1195" t="s">
        <v>174</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173</v>
      </c>
      <c r="V25" s="1187"/>
      <c r="W25" s="1189" t="s">
        <v>28</v>
      </c>
      <c r="X25" s="1187"/>
      <c r="Y25" s="1184" t="s">
        <v>165</v>
      </c>
      <c r="Z25" s="1187"/>
      <c r="AA25" s="1184" t="s">
        <v>28</v>
      </c>
      <c r="AB25" s="1187"/>
      <c r="AC25" s="1184" t="s">
        <v>36</v>
      </c>
      <c r="AD25" s="279" t="s">
        <v>69</v>
      </c>
      <c r="AE25" s="1192" t="str">
        <f t="shared" si="0"/>
        <v/>
      </c>
      <c r="AF25" s="1195" t="s">
        <v>174</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173</v>
      </c>
      <c r="V26" s="1187"/>
      <c r="W26" s="1189" t="s">
        <v>28</v>
      </c>
      <c r="X26" s="1187"/>
      <c r="Y26" s="1184" t="s">
        <v>165</v>
      </c>
      <c r="Z26" s="1187"/>
      <c r="AA26" s="1184" t="s">
        <v>28</v>
      </c>
      <c r="AB26" s="1187"/>
      <c r="AC26" s="1184" t="s">
        <v>36</v>
      </c>
      <c r="AD26" s="279" t="s">
        <v>69</v>
      </c>
      <c r="AE26" s="1192" t="str">
        <f t="shared" si="0"/>
        <v/>
      </c>
      <c r="AF26" s="1195" t="s">
        <v>174</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173</v>
      </c>
      <c r="V27" s="1187"/>
      <c r="W27" s="1189" t="s">
        <v>28</v>
      </c>
      <c r="X27" s="1187"/>
      <c r="Y27" s="1184" t="s">
        <v>165</v>
      </c>
      <c r="Z27" s="1187"/>
      <c r="AA27" s="1184" t="s">
        <v>28</v>
      </c>
      <c r="AB27" s="1187"/>
      <c r="AC27" s="1184" t="s">
        <v>36</v>
      </c>
      <c r="AD27" s="279" t="s">
        <v>69</v>
      </c>
      <c r="AE27" s="1192" t="str">
        <f t="shared" si="0"/>
        <v/>
      </c>
      <c r="AF27" s="1195" t="s">
        <v>174</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173</v>
      </c>
      <c r="V28" s="1187"/>
      <c r="W28" s="1189" t="s">
        <v>28</v>
      </c>
      <c r="X28" s="1187"/>
      <c r="Y28" s="1184" t="s">
        <v>165</v>
      </c>
      <c r="Z28" s="1187"/>
      <c r="AA28" s="1184" t="s">
        <v>28</v>
      </c>
      <c r="AB28" s="1187"/>
      <c r="AC28" s="1184" t="s">
        <v>36</v>
      </c>
      <c r="AD28" s="279" t="s">
        <v>69</v>
      </c>
      <c r="AE28" s="1192" t="str">
        <f t="shared" si="0"/>
        <v/>
      </c>
      <c r="AF28" s="1195" t="s">
        <v>174</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173</v>
      </c>
      <c r="V29" s="1187"/>
      <c r="W29" s="1189" t="s">
        <v>28</v>
      </c>
      <c r="X29" s="1187"/>
      <c r="Y29" s="1184" t="s">
        <v>165</v>
      </c>
      <c r="Z29" s="1187"/>
      <c r="AA29" s="1184" t="s">
        <v>28</v>
      </c>
      <c r="AB29" s="1187"/>
      <c r="AC29" s="1184" t="s">
        <v>36</v>
      </c>
      <c r="AD29" s="279" t="s">
        <v>69</v>
      </c>
      <c r="AE29" s="1192" t="str">
        <f t="shared" si="0"/>
        <v/>
      </c>
      <c r="AF29" s="1195" t="s">
        <v>174</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173</v>
      </c>
      <c r="V30" s="1187"/>
      <c r="W30" s="1189" t="s">
        <v>28</v>
      </c>
      <c r="X30" s="1187"/>
      <c r="Y30" s="1184" t="s">
        <v>165</v>
      </c>
      <c r="Z30" s="1187"/>
      <c r="AA30" s="1184" t="s">
        <v>28</v>
      </c>
      <c r="AB30" s="1187"/>
      <c r="AC30" s="1184" t="s">
        <v>36</v>
      </c>
      <c r="AD30" s="279" t="s">
        <v>69</v>
      </c>
      <c r="AE30" s="1192" t="str">
        <f t="shared" si="0"/>
        <v/>
      </c>
      <c r="AF30" s="1195" t="s">
        <v>174</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173</v>
      </c>
      <c r="V31" s="1187"/>
      <c r="W31" s="1189" t="s">
        <v>28</v>
      </c>
      <c r="X31" s="1187"/>
      <c r="Y31" s="1184" t="s">
        <v>165</v>
      </c>
      <c r="Z31" s="1187"/>
      <c r="AA31" s="1184" t="s">
        <v>28</v>
      </c>
      <c r="AB31" s="1187"/>
      <c r="AC31" s="1184" t="s">
        <v>36</v>
      </c>
      <c r="AD31" s="279" t="s">
        <v>69</v>
      </c>
      <c r="AE31" s="1192" t="str">
        <f t="shared" si="0"/>
        <v/>
      </c>
      <c r="AF31" s="1195" t="s">
        <v>174</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173</v>
      </c>
      <c r="V32" s="1187"/>
      <c r="W32" s="1189" t="s">
        <v>28</v>
      </c>
      <c r="X32" s="1187"/>
      <c r="Y32" s="1184" t="s">
        <v>165</v>
      </c>
      <c r="Z32" s="1187"/>
      <c r="AA32" s="1184" t="s">
        <v>28</v>
      </c>
      <c r="AB32" s="1187"/>
      <c r="AC32" s="1184" t="s">
        <v>36</v>
      </c>
      <c r="AD32" s="279" t="s">
        <v>69</v>
      </c>
      <c r="AE32" s="1192" t="str">
        <f t="shared" si="0"/>
        <v/>
      </c>
      <c r="AF32" s="1195" t="s">
        <v>174</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173</v>
      </c>
      <c r="V33" s="1187"/>
      <c r="W33" s="1189" t="s">
        <v>28</v>
      </c>
      <c r="X33" s="1187"/>
      <c r="Y33" s="1184" t="s">
        <v>165</v>
      </c>
      <c r="Z33" s="1187"/>
      <c r="AA33" s="1184" t="s">
        <v>28</v>
      </c>
      <c r="AB33" s="1187"/>
      <c r="AC33" s="1184" t="s">
        <v>36</v>
      </c>
      <c r="AD33" s="279" t="s">
        <v>69</v>
      </c>
      <c r="AE33" s="1192" t="str">
        <f t="shared" si="0"/>
        <v/>
      </c>
      <c r="AF33" s="1195" t="s">
        <v>174</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173</v>
      </c>
      <c r="V34" s="1187"/>
      <c r="W34" s="1189" t="s">
        <v>28</v>
      </c>
      <c r="X34" s="1187"/>
      <c r="Y34" s="1184" t="s">
        <v>165</v>
      </c>
      <c r="Z34" s="1187"/>
      <c r="AA34" s="1184" t="s">
        <v>28</v>
      </c>
      <c r="AB34" s="1187"/>
      <c r="AC34" s="1184" t="s">
        <v>36</v>
      </c>
      <c r="AD34" s="279" t="s">
        <v>69</v>
      </c>
      <c r="AE34" s="1192" t="str">
        <f t="shared" si="0"/>
        <v/>
      </c>
      <c r="AF34" s="1195" t="s">
        <v>174</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173</v>
      </c>
      <c r="V35" s="1187"/>
      <c r="W35" s="1189" t="s">
        <v>28</v>
      </c>
      <c r="X35" s="1187"/>
      <c r="Y35" s="1184" t="s">
        <v>165</v>
      </c>
      <c r="Z35" s="1187"/>
      <c r="AA35" s="1184" t="s">
        <v>28</v>
      </c>
      <c r="AB35" s="1187"/>
      <c r="AC35" s="1184" t="s">
        <v>36</v>
      </c>
      <c r="AD35" s="279" t="s">
        <v>69</v>
      </c>
      <c r="AE35" s="1192" t="str">
        <f t="shared" si="0"/>
        <v/>
      </c>
      <c r="AF35" s="1195" t="s">
        <v>174</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173</v>
      </c>
      <c r="V36" s="1187"/>
      <c r="W36" s="1189" t="s">
        <v>28</v>
      </c>
      <c r="X36" s="1187"/>
      <c r="Y36" s="1184" t="s">
        <v>165</v>
      </c>
      <c r="Z36" s="1187"/>
      <c r="AA36" s="1184" t="s">
        <v>28</v>
      </c>
      <c r="AB36" s="1187"/>
      <c r="AC36" s="1184" t="s">
        <v>36</v>
      </c>
      <c r="AD36" s="279" t="s">
        <v>69</v>
      </c>
      <c r="AE36" s="1192" t="str">
        <f t="shared" si="0"/>
        <v/>
      </c>
      <c r="AF36" s="1195" t="s">
        <v>174</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173</v>
      </c>
      <c r="V37" s="1187"/>
      <c r="W37" s="1189" t="s">
        <v>28</v>
      </c>
      <c r="X37" s="1187"/>
      <c r="Y37" s="1184" t="s">
        <v>165</v>
      </c>
      <c r="Z37" s="1187"/>
      <c r="AA37" s="1184" t="s">
        <v>28</v>
      </c>
      <c r="AB37" s="1187"/>
      <c r="AC37" s="1184" t="s">
        <v>36</v>
      </c>
      <c r="AD37" s="279" t="s">
        <v>69</v>
      </c>
      <c r="AE37" s="1192" t="str">
        <f t="shared" si="0"/>
        <v/>
      </c>
      <c r="AF37" s="1195" t="s">
        <v>174</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173</v>
      </c>
      <c r="V38" s="1187"/>
      <c r="W38" s="1189" t="s">
        <v>28</v>
      </c>
      <c r="X38" s="1187"/>
      <c r="Y38" s="1184" t="s">
        <v>165</v>
      </c>
      <c r="Z38" s="1187"/>
      <c r="AA38" s="1184" t="s">
        <v>28</v>
      </c>
      <c r="AB38" s="1187"/>
      <c r="AC38" s="1184" t="s">
        <v>36</v>
      </c>
      <c r="AD38" s="279" t="s">
        <v>69</v>
      </c>
      <c r="AE38" s="1192" t="str">
        <f t="shared" si="0"/>
        <v/>
      </c>
      <c r="AF38" s="1195" t="s">
        <v>174</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173</v>
      </c>
      <c r="V39" s="1187"/>
      <c r="W39" s="1189" t="s">
        <v>28</v>
      </c>
      <c r="X39" s="1187"/>
      <c r="Y39" s="1184" t="s">
        <v>165</v>
      </c>
      <c r="Z39" s="1187"/>
      <c r="AA39" s="1184" t="s">
        <v>28</v>
      </c>
      <c r="AB39" s="1187"/>
      <c r="AC39" s="1184" t="s">
        <v>36</v>
      </c>
      <c r="AD39" s="279" t="s">
        <v>69</v>
      </c>
      <c r="AE39" s="1192" t="str">
        <f t="shared" si="0"/>
        <v/>
      </c>
      <c r="AF39" s="1195" t="s">
        <v>174</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173</v>
      </c>
      <c r="V40" s="1187"/>
      <c r="W40" s="1189" t="s">
        <v>28</v>
      </c>
      <c r="X40" s="1187"/>
      <c r="Y40" s="1184" t="s">
        <v>165</v>
      </c>
      <c r="Z40" s="1187"/>
      <c r="AA40" s="1184" t="s">
        <v>28</v>
      </c>
      <c r="AB40" s="1187"/>
      <c r="AC40" s="1184" t="s">
        <v>36</v>
      </c>
      <c r="AD40" s="279" t="s">
        <v>69</v>
      </c>
      <c r="AE40" s="1192" t="str">
        <f t="shared" si="0"/>
        <v/>
      </c>
      <c r="AF40" s="1195" t="s">
        <v>174</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173</v>
      </c>
      <c r="V41" s="1187"/>
      <c r="W41" s="1189" t="s">
        <v>28</v>
      </c>
      <c r="X41" s="1187"/>
      <c r="Y41" s="1184" t="s">
        <v>165</v>
      </c>
      <c r="Z41" s="1187"/>
      <c r="AA41" s="1184" t="s">
        <v>28</v>
      </c>
      <c r="AB41" s="1187"/>
      <c r="AC41" s="1184" t="s">
        <v>36</v>
      </c>
      <c r="AD41" s="279" t="s">
        <v>69</v>
      </c>
      <c r="AE41" s="1192" t="str">
        <f t="shared" si="0"/>
        <v/>
      </c>
      <c r="AF41" s="1195" t="s">
        <v>174</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173</v>
      </c>
      <c r="V42" s="1187"/>
      <c r="W42" s="1189" t="s">
        <v>28</v>
      </c>
      <c r="X42" s="1187"/>
      <c r="Y42" s="1184" t="s">
        <v>165</v>
      </c>
      <c r="Z42" s="1187"/>
      <c r="AA42" s="1184" t="s">
        <v>28</v>
      </c>
      <c r="AB42" s="1187"/>
      <c r="AC42" s="1184" t="s">
        <v>36</v>
      </c>
      <c r="AD42" s="279" t="s">
        <v>69</v>
      </c>
      <c r="AE42" s="1192" t="str">
        <f t="shared" si="0"/>
        <v/>
      </c>
      <c r="AF42" s="1195" t="s">
        <v>174</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173</v>
      </c>
      <c r="V43" s="1187"/>
      <c r="W43" s="1189" t="s">
        <v>28</v>
      </c>
      <c r="X43" s="1187"/>
      <c r="Y43" s="1184" t="s">
        <v>165</v>
      </c>
      <c r="Z43" s="1187"/>
      <c r="AA43" s="1184" t="s">
        <v>28</v>
      </c>
      <c r="AB43" s="1187"/>
      <c r="AC43" s="1184" t="s">
        <v>36</v>
      </c>
      <c r="AD43" s="279" t="s">
        <v>69</v>
      </c>
      <c r="AE43" s="1192" t="str">
        <f t="shared" si="0"/>
        <v/>
      </c>
      <c r="AF43" s="1195" t="s">
        <v>174</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173</v>
      </c>
      <c r="V44" s="1187"/>
      <c r="W44" s="1189" t="s">
        <v>28</v>
      </c>
      <c r="X44" s="1187"/>
      <c r="Y44" s="1184" t="s">
        <v>165</v>
      </c>
      <c r="Z44" s="1187"/>
      <c r="AA44" s="1184" t="s">
        <v>28</v>
      </c>
      <c r="AB44" s="1187"/>
      <c r="AC44" s="1184" t="s">
        <v>36</v>
      </c>
      <c r="AD44" s="279" t="s">
        <v>69</v>
      </c>
      <c r="AE44" s="1192" t="str">
        <f t="shared" si="0"/>
        <v/>
      </c>
      <c r="AF44" s="1195" t="s">
        <v>174</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173</v>
      </c>
      <c r="V45" s="1187"/>
      <c r="W45" s="1189" t="s">
        <v>28</v>
      </c>
      <c r="X45" s="1187"/>
      <c r="Y45" s="1184" t="s">
        <v>165</v>
      </c>
      <c r="Z45" s="1187"/>
      <c r="AA45" s="1184" t="s">
        <v>28</v>
      </c>
      <c r="AB45" s="1187"/>
      <c r="AC45" s="1184" t="s">
        <v>36</v>
      </c>
      <c r="AD45" s="279" t="s">
        <v>69</v>
      </c>
      <c r="AE45" s="1192" t="str">
        <f t="shared" si="0"/>
        <v/>
      </c>
      <c r="AF45" s="1195" t="s">
        <v>174</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173</v>
      </c>
      <c r="V46" s="1187"/>
      <c r="W46" s="1189" t="s">
        <v>28</v>
      </c>
      <c r="X46" s="1187"/>
      <c r="Y46" s="1184" t="s">
        <v>165</v>
      </c>
      <c r="Z46" s="1187"/>
      <c r="AA46" s="1184" t="s">
        <v>28</v>
      </c>
      <c r="AB46" s="1187"/>
      <c r="AC46" s="1184" t="s">
        <v>36</v>
      </c>
      <c r="AD46" s="279" t="s">
        <v>69</v>
      </c>
      <c r="AE46" s="1192" t="str">
        <f t="shared" si="0"/>
        <v/>
      </c>
      <c r="AF46" s="1195" t="s">
        <v>174</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173</v>
      </c>
      <c r="V47" s="1187"/>
      <c r="W47" s="1189" t="s">
        <v>28</v>
      </c>
      <c r="X47" s="1187"/>
      <c r="Y47" s="1184" t="s">
        <v>165</v>
      </c>
      <c r="Z47" s="1187"/>
      <c r="AA47" s="1184" t="s">
        <v>28</v>
      </c>
      <c r="AB47" s="1187"/>
      <c r="AC47" s="1184" t="s">
        <v>36</v>
      </c>
      <c r="AD47" s="279" t="s">
        <v>69</v>
      </c>
      <c r="AE47" s="1192" t="str">
        <f t="shared" si="0"/>
        <v/>
      </c>
      <c r="AF47" s="1195" t="s">
        <v>174</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173</v>
      </c>
      <c r="V48" s="1187"/>
      <c r="W48" s="1189" t="s">
        <v>28</v>
      </c>
      <c r="X48" s="1187"/>
      <c r="Y48" s="1184" t="s">
        <v>165</v>
      </c>
      <c r="Z48" s="1187"/>
      <c r="AA48" s="1184" t="s">
        <v>28</v>
      </c>
      <c r="AB48" s="1187"/>
      <c r="AC48" s="1184" t="s">
        <v>36</v>
      </c>
      <c r="AD48" s="279" t="s">
        <v>69</v>
      </c>
      <c r="AE48" s="1192" t="str">
        <f t="shared" si="0"/>
        <v/>
      </c>
      <c r="AF48" s="1195" t="s">
        <v>174</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173</v>
      </c>
      <c r="V49" s="1187"/>
      <c r="W49" s="1189" t="s">
        <v>28</v>
      </c>
      <c r="X49" s="1187"/>
      <c r="Y49" s="1184" t="s">
        <v>165</v>
      </c>
      <c r="Z49" s="1187"/>
      <c r="AA49" s="1184" t="s">
        <v>28</v>
      </c>
      <c r="AB49" s="1187"/>
      <c r="AC49" s="1184" t="s">
        <v>36</v>
      </c>
      <c r="AD49" s="279" t="s">
        <v>69</v>
      </c>
      <c r="AE49" s="1192" t="str">
        <f t="shared" si="0"/>
        <v/>
      </c>
      <c r="AF49" s="1195" t="s">
        <v>174</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173</v>
      </c>
      <c r="V50" s="1187"/>
      <c r="W50" s="1189" t="s">
        <v>28</v>
      </c>
      <c r="X50" s="1187"/>
      <c r="Y50" s="1184" t="s">
        <v>165</v>
      </c>
      <c r="Z50" s="1187"/>
      <c r="AA50" s="1184" t="s">
        <v>28</v>
      </c>
      <c r="AB50" s="1187"/>
      <c r="AC50" s="1184" t="s">
        <v>36</v>
      </c>
      <c r="AD50" s="279" t="s">
        <v>69</v>
      </c>
      <c r="AE50" s="1192" t="str">
        <f t="shared" si="0"/>
        <v/>
      </c>
      <c r="AF50" s="1195" t="s">
        <v>174</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173</v>
      </c>
      <c r="V51" s="1187"/>
      <c r="W51" s="1189" t="s">
        <v>28</v>
      </c>
      <c r="X51" s="1187"/>
      <c r="Y51" s="1184" t="s">
        <v>165</v>
      </c>
      <c r="Z51" s="1187"/>
      <c r="AA51" s="1184" t="s">
        <v>28</v>
      </c>
      <c r="AB51" s="1187"/>
      <c r="AC51" s="1184" t="s">
        <v>36</v>
      </c>
      <c r="AD51" s="279" t="s">
        <v>69</v>
      </c>
      <c r="AE51" s="1192" t="str">
        <f t="shared" si="0"/>
        <v/>
      </c>
      <c r="AF51" s="1195" t="s">
        <v>174</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173</v>
      </c>
      <c r="V52" s="1187"/>
      <c r="W52" s="1189" t="s">
        <v>28</v>
      </c>
      <c r="X52" s="1187"/>
      <c r="Y52" s="1184" t="s">
        <v>165</v>
      </c>
      <c r="Z52" s="1187"/>
      <c r="AA52" s="1184" t="s">
        <v>28</v>
      </c>
      <c r="AB52" s="1187"/>
      <c r="AC52" s="1184" t="s">
        <v>36</v>
      </c>
      <c r="AD52" s="279" t="s">
        <v>69</v>
      </c>
      <c r="AE52" s="1192" t="str">
        <f t="shared" si="0"/>
        <v/>
      </c>
      <c r="AF52" s="1195" t="s">
        <v>174</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173</v>
      </c>
      <c r="V53" s="1187"/>
      <c r="W53" s="1189" t="s">
        <v>28</v>
      </c>
      <c r="X53" s="1187"/>
      <c r="Y53" s="1184" t="s">
        <v>165</v>
      </c>
      <c r="Z53" s="1187"/>
      <c r="AA53" s="1184" t="s">
        <v>28</v>
      </c>
      <c r="AB53" s="1187"/>
      <c r="AC53" s="1184" t="s">
        <v>36</v>
      </c>
      <c r="AD53" s="279" t="s">
        <v>69</v>
      </c>
      <c r="AE53" s="1192" t="str">
        <f t="shared" si="0"/>
        <v/>
      </c>
      <c r="AF53" s="1195" t="s">
        <v>174</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173</v>
      </c>
      <c r="V54" s="1187"/>
      <c r="W54" s="1189" t="s">
        <v>28</v>
      </c>
      <c r="X54" s="1187"/>
      <c r="Y54" s="1184" t="s">
        <v>165</v>
      </c>
      <c r="Z54" s="1187"/>
      <c r="AA54" s="1184" t="s">
        <v>28</v>
      </c>
      <c r="AB54" s="1187"/>
      <c r="AC54" s="1184" t="s">
        <v>36</v>
      </c>
      <c r="AD54" s="279" t="s">
        <v>69</v>
      </c>
      <c r="AE54" s="1192" t="str">
        <f t="shared" si="0"/>
        <v/>
      </c>
      <c r="AF54" s="1195" t="s">
        <v>174</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173</v>
      </c>
      <c r="V55" s="1187"/>
      <c r="W55" s="1189" t="s">
        <v>28</v>
      </c>
      <c r="X55" s="1187"/>
      <c r="Y55" s="1184" t="s">
        <v>165</v>
      </c>
      <c r="Z55" s="1187"/>
      <c r="AA55" s="1184" t="s">
        <v>28</v>
      </c>
      <c r="AB55" s="1187"/>
      <c r="AC55" s="1184" t="s">
        <v>36</v>
      </c>
      <c r="AD55" s="279" t="s">
        <v>69</v>
      </c>
      <c r="AE55" s="1192" t="str">
        <f t="shared" si="0"/>
        <v/>
      </c>
      <c r="AF55" s="1195" t="s">
        <v>174</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173</v>
      </c>
      <c r="V56" s="1187"/>
      <c r="W56" s="1189" t="s">
        <v>28</v>
      </c>
      <c r="X56" s="1187"/>
      <c r="Y56" s="1184" t="s">
        <v>165</v>
      </c>
      <c r="Z56" s="1187"/>
      <c r="AA56" s="1184" t="s">
        <v>28</v>
      </c>
      <c r="AB56" s="1187"/>
      <c r="AC56" s="1184" t="s">
        <v>36</v>
      </c>
      <c r="AD56" s="279" t="s">
        <v>69</v>
      </c>
      <c r="AE56" s="1192" t="str">
        <f t="shared" si="0"/>
        <v/>
      </c>
      <c r="AF56" s="1195" t="s">
        <v>174</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173</v>
      </c>
      <c r="V57" s="1187"/>
      <c r="W57" s="1189" t="s">
        <v>28</v>
      </c>
      <c r="X57" s="1187"/>
      <c r="Y57" s="1184" t="s">
        <v>165</v>
      </c>
      <c r="Z57" s="1187"/>
      <c r="AA57" s="1184" t="s">
        <v>28</v>
      </c>
      <c r="AB57" s="1187"/>
      <c r="AC57" s="1184" t="s">
        <v>36</v>
      </c>
      <c r="AD57" s="279" t="s">
        <v>69</v>
      </c>
      <c r="AE57" s="1192" t="str">
        <f t="shared" si="0"/>
        <v/>
      </c>
      <c r="AF57" s="1195" t="s">
        <v>174</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173</v>
      </c>
      <c r="V58" s="1187"/>
      <c r="W58" s="1189" t="s">
        <v>28</v>
      </c>
      <c r="X58" s="1187"/>
      <c r="Y58" s="1184" t="s">
        <v>165</v>
      </c>
      <c r="Z58" s="1187"/>
      <c r="AA58" s="1184" t="s">
        <v>28</v>
      </c>
      <c r="AB58" s="1187"/>
      <c r="AC58" s="1184" t="s">
        <v>36</v>
      </c>
      <c r="AD58" s="279" t="s">
        <v>69</v>
      </c>
      <c r="AE58" s="1192" t="str">
        <f t="shared" si="0"/>
        <v/>
      </c>
      <c r="AF58" s="1195" t="s">
        <v>174</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173</v>
      </c>
      <c r="V59" s="1187"/>
      <c r="W59" s="1189" t="s">
        <v>28</v>
      </c>
      <c r="X59" s="1187"/>
      <c r="Y59" s="1184" t="s">
        <v>165</v>
      </c>
      <c r="Z59" s="1187"/>
      <c r="AA59" s="1184" t="s">
        <v>28</v>
      </c>
      <c r="AB59" s="1187"/>
      <c r="AC59" s="1184" t="s">
        <v>36</v>
      </c>
      <c r="AD59" s="279" t="s">
        <v>69</v>
      </c>
      <c r="AE59" s="1192" t="str">
        <f t="shared" si="0"/>
        <v/>
      </c>
      <c r="AF59" s="1195" t="s">
        <v>174</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173</v>
      </c>
      <c r="V60" s="1187"/>
      <c r="W60" s="1189" t="s">
        <v>28</v>
      </c>
      <c r="X60" s="1187"/>
      <c r="Y60" s="1184" t="s">
        <v>165</v>
      </c>
      <c r="Z60" s="1187"/>
      <c r="AA60" s="1184" t="s">
        <v>28</v>
      </c>
      <c r="AB60" s="1187"/>
      <c r="AC60" s="1184" t="s">
        <v>36</v>
      </c>
      <c r="AD60" s="279" t="s">
        <v>69</v>
      </c>
      <c r="AE60" s="1192" t="str">
        <f t="shared" si="0"/>
        <v/>
      </c>
      <c r="AF60" s="1195" t="s">
        <v>174</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173</v>
      </c>
      <c r="V61" s="1187"/>
      <c r="W61" s="1189" t="s">
        <v>28</v>
      </c>
      <c r="X61" s="1187"/>
      <c r="Y61" s="1184" t="s">
        <v>165</v>
      </c>
      <c r="Z61" s="1187"/>
      <c r="AA61" s="1184" t="s">
        <v>28</v>
      </c>
      <c r="AB61" s="1187"/>
      <c r="AC61" s="1184" t="s">
        <v>36</v>
      </c>
      <c r="AD61" s="279" t="s">
        <v>69</v>
      </c>
      <c r="AE61" s="1192" t="str">
        <f t="shared" si="0"/>
        <v/>
      </c>
      <c r="AF61" s="1195" t="s">
        <v>174</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173</v>
      </c>
      <c r="V62" s="1187"/>
      <c r="W62" s="1189" t="s">
        <v>28</v>
      </c>
      <c r="X62" s="1187"/>
      <c r="Y62" s="1184" t="s">
        <v>165</v>
      </c>
      <c r="Z62" s="1187"/>
      <c r="AA62" s="1184" t="s">
        <v>28</v>
      </c>
      <c r="AB62" s="1187"/>
      <c r="AC62" s="1184" t="s">
        <v>36</v>
      </c>
      <c r="AD62" s="279" t="s">
        <v>69</v>
      </c>
      <c r="AE62" s="1192" t="str">
        <f t="shared" si="0"/>
        <v/>
      </c>
      <c r="AF62" s="1195" t="s">
        <v>174</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173</v>
      </c>
      <c r="V63" s="1187"/>
      <c r="W63" s="1189" t="s">
        <v>28</v>
      </c>
      <c r="X63" s="1187"/>
      <c r="Y63" s="1184" t="s">
        <v>165</v>
      </c>
      <c r="Z63" s="1187"/>
      <c r="AA63" s="1184" t="s">
        <v>28</v>
      </c>
      <c r="AB63" s="1187"/>
      <c r="AC63" s="1184" t="s">
        <v>36</v>
      </c>
      <c r="AD63" s="279" t="s">
        <v>69</v>
      </c>
      <c r="AE63" s="1192" t="str">
        <f t="shared" si="0"/>
        <v/>
      </c>
      <c r="AF63" s="1195" t="s">
        <v>174</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173</v>
      </c>
      <c r="V64" s="1187"/>
      <c r="W64" s="1189" t="s">
        <v>28</v>
      </c>
      <c r="X64" s="1187"/>
      <c r="Y64" s="1184" t="s">
        <v>165</v>
      </c>
      <c r="Z64" s="1187"/>
      <c r="AA64" s="1184" t="s">
        <v>28</v>
      </c>
      <c r="AB64" s="1187"/>
      <c r="AC64" s="1184" t="s">
        <v>36</v>
      </c>
      <c r="AD64" s="279" t="s">
        <v>69</v>
      </c>
      <c r="AE64" s="1192" t="str">
        <f t="shared" si="0"/>
        <v/>
      </c>
      <c r="AF64" s="1195" t="s">
        <v>174</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173</v>
      </c>
      <c r="V65" s="1187"/>
      <c r="W65" s="1189" t="s">
        <v>28</v>
      </c>
      <c r="X65" s="1187"/>
      <c r="Y65" s="1184" t="s">
        <v>165</v>
      </c>
      <c r="Z65" s="1187"/>
      <c r="AA65" s="1184" t="s">
        <v>28</v>
      </c>
      <c r="AB65" s="1187"/>
      <c r="AC65" s="1184" t="s">
        <v>36</v>
      </c>
      <c r="AD65" s="279" t="s">
        <v>69</v>
      </c>
      <c r="AE65" s="1192" t="str">
        <f t="shared" si="0"/>
        <v/>
      </c>
      <c r="AF65" s="1195" t="s">
        <v>174</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173</v>
      </c>
      <c r="V66" s="1187"/>
      <c r="W66" s="1189" t="s">
        <v>28</v>
      </c>
      <c r="X66" s="1187"/>
      <c r="Y66" s="1184" t="s">
        <v>165</v>
      </c>
      <c r="Z66" s="1187"/>
      <c r="AA66" s="1184" t="s">
        <v>28</v>
      </c>
      <c r="AB66" s="1187"/>
      <c r="AC66" s="1184" t="s">
        <v>36</v>
      </c>
      <c r="AD66" s="279" t="s">
        <v>69</v>
      </c>
      <c r="AE66" s="1192" t="str">
        <f t="shared" si="0"/>
        <v/>
      </c>
      <c r="AF66" s="1195" t="s">
        <v>174</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173</v>
      </c>
      <c r="V67" s="1187"/>
      <c r="W67" s="1189" t="s">
        <v>28</v>
      </c>
      <c r="X67" s="1187"/>
      <c r="Y67" s="1184" t="s">
        <v>165</v>
      </c>
      <c r="Z67" s="1187"/>
      <c r="AA67" s="1184" t="s">
        <v>28</v>
      </c>
      <c r="AB67" s="1187"/>
      <c r="AC67" s="1184" t="s">
        <v>36</v>
      </c>
      <c r="AD67" s="279" t="s">
        <v>69</v>
      </c>
      <c r="AE67" s="1192" t="str">
        <f t="shared" si="0"/>
        <v/>
      </c>
      <c r="AF67" s="1195" t="s">
        <v>174</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173</v>
      </c>
      <c r="V68" s="1187"/>
      <c r="W68" s="1189" t="s">
        <v>28</v>
      </c>
      <c r="X68" s="1187"/>
      <c r="Y68" s="1184" t="s">
        <v>165</v>
      </c>
      <c r="Z68" s="1187"/>
      <c r="AA68" s="1184" t="s">
        <v>28</v>
      </c>
      <c r="AB68" s="1187"/>
      <c r="AC68" s="1184" t="s">
        <v>36</v>
      </c>
      <c r="AD68" s="279" t="s">
        <v>69</v>
      </c>
      <c r="AE68" s="1192" t="str">
        <f t="shared" si="0"/>
        <v/>
      </c>
      <c r="AF68" s="1195" t="s">
        <v>174</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173</v>
      </c>
      <c r="V69" s="1187"/>
      <c r="W69" s="1189" t="s">
        <v>28</v>
      </c>
      <c r="X69" s="1187"/>
      <c r="Y69" s="1184" t="s">
        <v>165</v>
      </c>
      <c r="Z69" s="1187"/>
      <c r="AA69" s="1184" t="s">
        <v>28</v>
      </c>
      <c r="AB69" s="1187"/>
      <c r="AC69" s="1184" t="s">
        <v>36</v>
      </c>
      <c r="AD69" s="279" t="s">
        <v>69</v>
      </c>
      <c r="AE69" s="1192" t="str">
        <f t="shared" si="0"/>
        <v/>
      </c>
      <c r="AF69" s="1195" t="s">
        <v>174</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173</v>
      </c>
      <c r="V70" s="1187"/>
      <c r="W70" s="1189" t="s">
        <v>28</v>
      </c>
      <c r="X70" s="1187"/>
      <c r="Y70" s="1184" t="s">
        <v>165</v>
      </c>
      <c r="Z70" s="1187"/>
      <c r="AA70" s="1184" t="s">
        <v>28</v>
      </c>
      <c r="AB70" s="1187"/>
      <c r="AC70" s="1184" t="s">
        <v>36</v>
      </c>
      <c r="AD70" s="279" t="s">
        <v>69</v>
      </c>
      <c r="AE70" s="1192" t="str">
        <f t="shared" si="0"/>
        <v/>
      </c>
      <c r="AF70" s="1195" t="s">
        <v>174</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173</v>
      </c>
      <c r="V71" s="1187"/>
      <c r="W71" s="1189" t="s">
        <v>28</v>
      </c>
      <c r="X71" s="1187"/>
      <c r="Y71" s="1184" t="s">
        <v>165</v>
      </c>
      <c r="Z71" s="1187"/>
      <c r="AA71" s="1184" t="s">
        <v>28</v>
      </c>
      <c r="AB71" s="1187"/>
      <c r="AC71" s="1184" t="s">
        <v>36</v>
      </c>
      <c r="AD71" s="279" t="s">
        <v>69</v>
      </c>
      <c r="AE71" s="1192" t="str">
        <f t="shared" si="0"/>
        <v/>
      </c>
      <c r="AF71" s="1195" t="s">
        <v>174</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173</v>
      </c>
      <c r="V72" s="1187"/>
      <c r="W72" s="1189" t="s">
        <v>28</v>
      </c>
      <c r="X72" s="1187"/>
      <c r="Y72" s="1184" t="s">
        <v>165</v>
      </c>
      <c r="Z72" s="1187"/>
      <c r="AA72" s="1184" t="s">
        <v>28</v>
      </c>
      <c r="AB72" s="1187"/>
      <c r="AC72" s="1184" t="s">
        <v>36</v>
      </c>
      <c r="AD72" s="279" t="s">
        <v>69</v>
      </c>
      <c r="AE72" s="1192" t="str">
        <f t="shared" si="0"/>
        <v/>
      </c>
      <c r="AF72" s="1195" t="s">
        <v>174</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173</v>
      </c>
      <c r="V73" s="1187"/>
      <c r="W73" s="1189" t="s">
        <v>28</v>
      </c>
      <c r="X73" s="1187"/>
      <c r="Y73" s="1184" t="s">
        <v>165</v>
      </c>
      <c r="Z73" s="1187"/>
      <c r="AA73" s="1184" t="s">
        <v>28</v>
      </c>
      <c r="AB73" s="1187"/>
      <c r="AC73" s="1184" t="s">
        <v>36</v>
      </c>
      <c r="AD73" s="279" t="s">
        <v>69</v>
      </c>
      <c r="AE73" s="1192" t="str">
        <f t="shared" si="0"/>
        <v/>
      </c>
      <c r="AF73" s="1195" t="s">
        <v>174</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173</v>
      </c>
      <c r="V74" s="1187"/>
      <c r="W74" s="1189" t="s">
        <v>28</v>
      </c>
      <c r="X74" s="1187"/>
      <c r="Y74" s="1184" t="s">
        <v>165</v>
      </c>
      <c r="Z74" s="1187"/>
      <c r="AA74" s="1184" t="s">
        <v>28</v>
      </c>
      <c r="AB74" s="1187"/>
      <c r="AC74" s="1184" t="s">
        <v>36</v>
      </c>
      <c r="AD74" s="279" t="s">
        <v>69</v>
      </c>
      <c r="AE74" s="1192" t="str">
        <f t="shared" si="0"/>
        <v/>
      </c>
      <c r="AF74" s="1195" t="s">
        <v>174</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173</v>
      </c>
      <c r="V75" s="1187"/>
      <c r="W75" s="1189" t="s">
        <v>28</v>
      </c>
      <c r="X75" s="1187"/>
      <c r="Y75" s="1184" t="s">
        <v>165</v>
      </c>
      <c r="Z75" s="1187"/>
      <c r="AA75" s="1184" t="s">
        <v>28</v>
      </c>
      <c r="AB75" s="1187"/>
      <c r="AC75" s="1184" t="s">
        <v>36</v>
      </c>
      <c r="AD75" s="279" t="s">
        <v>69</v>
      </c>
      <c r="AE75" s="1192" t="str">
        <f t="shared" ref="AE75:AE110" si="3">IF(V75&gt;=1,(Z75*12+AB75)-(V75*12+X75)+1,"")</f>
        <v/>
      </c>
      <c r="AF75" s="1195" t="s">
        <v>174</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173</v>
      </c>
      <c r="V76" s="1187"/>
      <c r="W76" s="1189" t="s">
        <v>28</v>
      </c>
      <c r="X76" s="1187"/>
      <c r="Y76" s="1184" t="s">
        <v>165</v>
      </c>
      <c r="Z76" s="1187"/>
      <c r="AA76" s="1184" t="s">
        <v>28</v>
      </c>
      <c r="AB76" s="1187"/>
      <c r="AC76" s="1184" t="s">
        <v>36</v>
      </c>
      <c r="AD76" s="279" t="s">
        <v>69</v>
      </c>
      <c r="AE76" s="1192" t="str">
        <f t="shared" si="3"/>
        <v/>
      </c>
      <c r="AF76" s="1195" t="s">
        <v>174</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173</v>
      </c>
      <c r="V77" s="1187"/>
      <c r="W77" s="1189" t="s">
        <v>28</v>
      </c>
      <c r="X77" s="1187"/>
      <c r="Y77" s="1184" t="s">
        <v>165</v>
      </c>
      <c r="Z77" s="1187"/>
      <c r="AA77" s="1184" t="s">
        <v>28</v>
      </c>
      <c r="AB77" s="1187"/>
      <c r="AC77" s="1184" t="s">
        <v>36</v>
      </c>
      <c r="AD77" s="279" t="s">
        <v>69</v>
      </c>
      <c r="AE77" s="1192" t="str">
        <f t="shared" si="3"/>
        <v/>
      </c>
      <c r="AF77" s="1195" t="s">
        <v>174</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173</v>
      </c>
      <c r="V78" s="1187"/>
      <c r="W78" s="1189" t="s">
        <v>28</v>
      </c>
      <c r="X78" s="1187"/>
      <c r="Y78" s="1184" t="s">
        <v>165</v>
      </c>
      <c r="Z78" s="1187"/>
      <c r="AA78" s="1184" t="s">
        <v>28</v>
      </c>
      <c r="AB78" s="1187"/>
      <c r="AC78" s="1184" t="s">
        <v>36</v>
      </c>
      <c r="AD78" s="279" t="s">
        <v>69</v>
      </c>
      <c r="AE78" s="1192" t="str">
        <f t="shared" si="3"/>
        <v/>
      </c>
      <c r="AF78" s="1195" t="s">
        <v>174</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173</v>
      </c>
      <c r="V79" s="1187"/>
      <c r="W79" s="1189" t="s">
        <v>28</v>
      </c>
      <c r="X79" s="1187"/>
      <c r="Y79" s="1184" t="s">
        <v>165</v>
      </c>
      <c r="Z79" s="1187"/>
      <c r="AA79" s="1184" t="s">
        <v>28</v>
      </c>
      <c r="AB79" s="1187"/>
      <c r="AC79" s="1184" t="s">
        <v>36</v>
      </c>
      <c r="AD79" s="279" t="s">
        <v>69</v>
      </c>
      <c r="AE79" s="1192" t="str">
        <f t="shared" si="3"/>
        <v/>
      </c>
      <c r="AF79" s="1195" t="s">
        <v>174</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173</v>
      </c>
      <c r="V80" s="1187"/>
      <c r="W80" s="1189" t="s">
        <v>28</v>
      </c>
      <c r="X80" s="1187"/>
      <c r="Y80" s="1184" t="s">
        <v>165</v>
      </c>
      <c r="Z80" s="1187"/>
      <c r="AA80" s="1184" t="s">
        <v>28</v>
      </c>
      <c r="AB80" s="1187"/>
      <c r="AC80" s="1184" t="s">
        <v>36</v>
      </c>
      <c r="AD80" s="279" t="s">
        <v>69</v>
      </c>
      <c r="AE80" s="1192" t="str">
        <f t="shared" si="3"/>
        <v/>
      </c>
      <c r="AF80" s="1195" t="s">
        <v>174</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173</v>
      </c>
      <c r="V81" s="1187"/>
      <c r="W81" s="1189" t="s">
        <v>28</v>
      </c>
      <c r="X81" s="1187"/>
      <c r="Y81" s="1184" t="s">
        <v>165</v>
      </c>
      <c r="Z81" s="1187"/>
      <c r="AA81" s="1184" t="s">
        <v>28</v>
      </c>
      <c r="AB81" s="1187"/>
      <c r="AC81" s="1184" t="s">
        <v>36</v>
      </c>
      <c r="AD81" s="279" t="s">
        <v>69</v>
      </c>
      <c r="AE81" s="1192" t="str">
        <f t="shared" si="3"/>
        <v/>
      </c>
      <c r="AF81" s="1195" t="s">
        <v>174</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173</v>
      </c>
      <c r="V82" s="1187"/>
      <c r="W82" s="1189" t="s">
        <v>28</v>
      </c>
      <c r="X82" s="1187"/>
      <c r="Y82" s="1184" t="s">
        <v>165</v>
      </c>
      <c r="Z82" s="1187"/>
      <c r="AA82" s="1184" t="s">
        <v>28</v>
      </c>
      <c r="AB82" s="1187"/>
      <c r="AC82" s="1184" t="s">
        <v>36</v>
      </c>
      <c r="AD82" s="279" t="s">
        <v>69</v>
      </c>
      <c r="AE82" s="1192" t="str">
        <f t="shared" si="3"/>
        <v/>
      </c>
      <c r="AF82" s="1195" t="s">
        <v>174</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173</v>
      </c>
      <c r="V83" s="1187"/>
      <c r="W83" s="1189" t="s">
        <v>28</v>
      </c>
      <c r="X83" s="1187"/>
      <c r="Y83" s="1184" t="s">
        <v>165</v>
      </c>
      <c r="Z83" s="1187"/>
      <c r="AA83" s="1184" t="s">
        <v>28</v>
      </c>
      <c r="AB83" s="1187"/>
      <c r="AC83" s="1184" t="s">
        <v>36</v>
      </c>
      <c r="AD83" s="279" t="s">
        <v>69</v>
      </c>
      <c r="AE83" s="1192" t="str">
        <f t="shared" si="3"/>
        <v/>
      </c>
      <c r="AF83" s="1195" t="s">
        <v>174</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173</v>
      </c>
      <c r="V84" s="1187"/>
      <c r="W84" s="1189" t="s">
        <v>28</v>
      </c>
      <c r="X84" s="1187"/>
      <c r="Y84" s="1184" t="s">
        <v>165</v>
      </c>
      <c r="Z84" s="1187"/>
      <c r="AA84" s="1184" t="s">
        <v>28</v>
      </c>
      <c r="AB84" s="1187"/>
      <c r="AC84" s="1184" t="s">
        <v>36</v>
      </c>
      <c r="AD84" s="279" t="s">
        <v>69</v>
      </c>
      <c r="AE84" s="1192" t="str">
        <f t="shared" si="3"/>
        <v/>
      </c>
      <c r="AF84" s="1195" t="s">
        <v>174</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173</v>
      </c>
      <c r="V85" s="1187"/>
      <c r="W85" s="1189" t="s">
        <v>28</v>
      </c>
      <c r="X85" s="1187"/>
      <c r="Y85" s="1184" t="s">
        <v>165</v>
      </c>
      <c r="Z85" s="1187"/>
      <c r="AA85" s="1184" t="s">
        <v>28</v>
      </c>
      <c r="AB85" s="1187"/>
      <c r="AC85" s="1184" t="s">
        <v>36</v>
      </c>
      <c r="AD85" s="279" t="s">
        <v>69</v>
      </c>
      <c r="AE85" s="1192" t="str">
        <f t="shared" si="3"/>
        <v/>
      </c>
      <c r="AF85" s="1195" t="s">
        <v>174</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173</v>
      </c>
      <c r="V86" s="1187"/>
      <c r="W86" s="1189" t="s">
        <v>28</v>
      </c>
      <c r="X86" s="1187"/>
      <c r="Y86" s="1184" t="s">
        <v>165</v>
      </c>
      <c r="Z86" s="1187"/>
      <c r="AA86" s="1184" t="s">
        <v>28</v>
      </c>
      <c r="AB86" s="1187"/>
      <c r="AC86" s="1184" t="s">
        <v>36</v>
      </c>
      <c r="AD86" s="279" t="s">
        <v>69</v>
      </c>
      <c r="AE86" s="1192" t="str">
        <f t="shared" si="3"/>
        <v/>
      </c>
      <c r="AF86" s="1195" t="s">
        <v>174</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173</v>
      </c>
      <c r="V87" s="1187"/>
      <c r="W87" s="1189" t="s">
        <v>28</v>
      </c>
      <c r="X87" s="1187"/>
      <c r="Y87" s="1184" t="s">
        <v>165</v>
      </c>
      <c r="Z87" s="1187"/>
      <c r="AA87" s="1184" t="s">
        <v>28</v>
      </c>
      <c r="AB87" s="1187"/>
      <c r="AC87" s="1184" t="s">
        <v>36</v>
      </c>
      <c r="AD87" s="279" t="s">
        <v>69</v>
      </c>
      <c r="AE87" s="1192" t="str">
        <f t="shared" si="3"/>
        <v/>
      </c>
      <c r="AF87" s="1195" t="s">
        <v>174</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173</v>
      </c>
      <c r="V88" s="1187"/>
      <c r="W88" s="1189" t="s">
        <v>28</v>
      </c>
      <c r="X88" s="1187"/>
      <c r="Y88" s="1184" t="s">
        <v>165</v>
      </c>
      <c r="Z88" s="1187"/>
      <c r="AA88" s="1184" t="s">
        <v>28</v>
      </c>
      <c r="AB88" s="1187"/>
      <c r="AC88" s="1184" t="s">
        <v>36</v>
      </c>
      <c r="AD88" s="279" t="s">
        <v>69</v>
      </c>
      <c r="AE88" s="1192" t="str">
        <f t="shared" si="3"/>
        <v/>
      </c>
      <c r="AF88" s="1195" t="s">
        <v>174</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173</v>
      </c>
      <c r="V89" s="1187"/>
      <c r="W89" s="1189" t="s">
        <v>28</v>
      </c>
      <c r="X89" s="1187"/>
      <c r="Y89" s="1184" t="s">
        <v>165</v>
      </c>
      <c r="Z89" s="1187"/>
      <c r="AA89" s="1184" t="s">
        <v>28</v>
      </c>
      <c r="AB89" s="1187"/>
      <c r="AC89" s="1184" t="s">
        <v>36</v>
      </c>
      <c r="AD89" s="279" t="s">
        <v>69</v>
      </c>
      <c r="AE89" s="1192" t="str">
        <f t="shared" si="3"/>
        <v/>
      </c>
      <c r="AF89" s="1195" t="s">
        <v>174</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173</v>
      </c>
      <c r="V90" s="1187"/>
      <c r="W90" s="1189" t="s">
        <v>28</v>
      </c>
      <c r="X90" s="1187"/>
      <c r="Y90" s="1184" t="s">
        <v>165</v>
      </c>
      <c r="Z90" s="1187"/>
      <c r="AA90" s="1184" t="s">
        <v>28</v>
      </c>
      <c r="AB90" s="1187"/>
      <c r="AC90" s="1184" t="s">
        <v>36</v>
      </c>
      <c r="AD90" s="279" t="s">
        <v>69</v>
      </c>
      <c r="AE90" s="1192" t="str">
        <f t="shared" si="3"/>
        <v/>
      </c>
      <c r="AF90" s="1195" t="s">
        <v>174</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173</v>
      </c>
      <c r="V91" s="1187"/>
      <c r="W91" s="1189" t="s">
        <v>28</v>
      </c>
      <c r="X91" s="1187"/>
      <c r="Y91" s="1184" t="s">
        <v>165</v>
      </c>
      <c r="Z91" s="1187"/>
      <c r="AA91" s="1184" t="s">
        <v>28</v>
      </c>
      <c r="AB91" s="1187"/>
      <c r="AC91" s="1184" t="s">
        <v>36</v>
      </c>
      <c r="AD91" s="279" t="s">
        <v>69</v>
      </c>
      <c r="AE91" s="1192" t="str">
        <f t="shared" si="3"/>
        <v/>
      </c>
      <c r="AF91" s="1195" t="s">
        <v>174</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173</v>
      </c>
      <c r="V92" s="1187"/>
      <c r="W92" s="1189" t="s">
        <v>28</v>
      </c>
      <c r="X92" s="1187"/>
      <c r="Y92" s="1184" t="s">
        <v>165</v>
      </c>
      <c r="Z92" s="1187"/>
      <c r="AA92" s="1184" t="s">
        <v>28</v>
      </c>
      <c r="AB92" s="1187"/>
      <c r="AC92" s="1184" t="s">
        <v>36</v>
      </c>
      <c r="AD92" s="279" t="s">
        <v>69</v>
      </c>
      <c r="AE92" s="1192" t="str">
        <f t="shared" si="3"/>
        <v/>
      </c>
      <c r="AF92" s="1195" t="s">
        <v>174</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173</v>
      </c>
      <c r="V93" s="1187"/>
      <c r="W93" s="1189" t="s">
        <v>28</v>
      </c>
      <c r="X93" s="1187"/>
      <c r="Y93" s="1184" t="s">
        <v>165</v>
      </c>
      <c r="Z93" s="1187"/>
      <c r="AA93" s="1184" t="s">
        <v>28</v>
      </c>
      <c r="AB93" s="1187"/>
      <c r="AC93" s="1184" t="s">
        <v>36</v>
      </c>
      <c r="AD93" s="279" t="s">
        <v>69</v>
      </c>
      <c r="AE93" s="1192" t="str">
        <f t="shared" si="3"/>
        <v/>
      </c>
      <c r="AF93" s="1195" t="s">
        <v>174</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173</v>
      </c>
      <c r="V94" s="1187"/>
      <c r="W94" s="1189" t="s">
        <v>28</v>
      </c>
      <c r="X94" s="1187"/>
      <c r="Y94" s="1184" t="s">
        <v>165</v>
      </c>
      <c r="Z94" s="1187"/>
      <c r="AA94" s="1184" t="s">
        <v>28</v>
      </c>
      <c r="AB94" s="1187"/>
      <c r="AC94" s="1184" t="s">
        <v>36</v>
      </c>
      <c r="AD94" s="279" t="s">
        <v>69</v>
      </c>
      <c r="AE94" s="1192" t="str">
        <f t="shared" si="3"/>
        <v/>
      </c>
      <c r="AF94" s="1195" t="s">
        <v>174</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173</v>
      </c>
      <c r="V95" s="1187"/>
      <c r="W95" s="1189" t="s">
        <v>28</v>
      </c>
      <c r="X95" s="1187"/>
      <c r="Y95" s="1184" t="s">
        <v>165</v>
      </c>
      <c r="Z95" s="1187"/>
      <c r="AA95" s="1184" t="s">
        <v>28</v>
      </c>
      <c r="AB95" s="1187"/>
      <c r="AC95" s="1184" t="s">
        <v>36</v>
      </c>
      <c r="AD95" s="279" t="s">
        <v>69</v>
      </c>
      <c r="AE95" s="1192" t="str">
        <f t="shared" si="3"/>
        <v/>
      </c>
      <c r="AF95" s="1195" t="s">
        <v>174</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173</v>
      </c>
      <c r="V96" s="1187"/>
      <c r="W96" s="1189" t="s">
        <v>28</v>
      </c>
      <c r="X96" s="1187"/>
      <c r="Y96" s="1184" t="s">
        <v>165</v>
      </c>
      <c r="Z96" s="1187"/>
      <c r="AA96" s="1184" t="s">
        <v>28</v>
      </c>
      <c r="AB96" s="1187"/>
      <c r="AC96" s="1184" t="s">
        <v>36</v>
      </c>
      <c r="AD96" s="279" t="s">
        <v>69</v>
      </c>
      <c r="AE96" s="1192" t="str">
        <f t="shared" si="3"/>
        <v/>
      </c>
      <c r="AF96" s="1195" t="s">
        <v>174</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173</v>
      </c>
      <c r="V97" s="1187"/>
      <c r="W97" s="1189" t="s">
        <v>28</v>
      </c>
      <c r="X97" s="1187"/>
      <c r="Y97" s="1184" t="s">
        <v>165</v>
      </c>
      <c r="Z97" s="1187"/>
      <c r="AA97" s="1184" t="s">
        <v>28</v>
      </c>
      <c r="AB97" s="1187"/>
      <c r="AC97" s="1184" t="s">
        <v>36</v>
      </c>
      <c r="AD97" s="279" t="s">
        <v>69</v>
      </c>
      <c r="AE97" s="1192" t="str">
        <f t="shared" si="3"/>
        <v/>
      </c>
      <c r="AF97" s="1195" t="s">
        <v>174</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173</v>
      </c>
      <c r="V98" s="1187"/>
      <c r="W98" s="1189" t="s">
        <v>28</v>
      </c>
      <c r="X98" s="1187"/>
      <c r="Y98" s="1184" t="s">
        <v>165</v>
      </c>
      <c r="Z98" s="1187"/>
      <c r="AA98" s="1184" t="s">
        <v>28</v>
      </c>
      <c r="AB98" s="1187"/>
      <c r="AC98" s="1184" t="s">
        <v>36</v>
      </c>
      <c r="AD98" s="279" t="s">
        <v>69</v>
      </c>
      <c r="AE98" s="1192" t="str">
        <f t="shared" si="3"/>
        <v/>
      </c>
      <c r="AF98" s="1195" t="s">
        <v>174</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173</v>
      </c>
      <c r="V99" s="1187"/>
      <c r="W99" s="1189" t="s">
        <v>28</v>
      </c>
      <c r="X99" s="1187"/>
      <c r="Y99" s="1184" t="s">
        <v>165</v>
      </c>
      <c r="Z99" s="1187"/>
      <c r="AA99" s="1184" t="s">
        <v>28</v>
      </c>
      <c r="AB99" s="1187"/>
      <c r="AC99" s="1184" t="s">
        <v>36</v>
      </c>
      <c r="AD99" s="279" t="s">
        <v>69</v>
      </c>
      <c r="AE99" s="1192" t="str">
        <f t="shared" si="3"/>
        <v/>
      </c>
      <c r="AF99" s="1195" t="s">
        <v>174</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173</v>
      </c>
      <c r="V100" s="1187"/>
      <c r="W100" s="1189" t="s">
        <v>28</v>
      </c>
      <c r="X100" s="1187"/>
      <c r="Y100" s="1184" t="s">
        <v>165</v>
      </c>
      <c r="Z100" s="1187"/>
      <c r="AA100" s="1184" t="s">
        <v>28</v>
      </c>
      <c r="AB100" s="1187"/>
      <c r="AC100" s="1184" t="s">
        <v>36</v>
      </c>
      <c r="AD100" s="279" t="s">
        <v>69</v>
      </c>
      <c r="AE100" s="1192" t="str">
        <f t="shared" si="3"/>
        <v/>
      </c>
      <c r="AF100" s="1195" t="s">
        <v>174</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173</v>
      </c>
      <c r="V101" s="1187"/>
      <c r="W101" s="1189" t="s">
        <v>28</v>
      </c>
      <c r="X101" s="1187"/>
      <c r="Y101" s="1184" t="s">
        <v>165</v>
      </c>
      <c r="Z101" s="1187"/>
      <c r="AA101" s="1184" t="s">
        <v>28</v>
      </c>
      <c r="AB101" s="1187"/>
      <c r="AC101" s="1184" t="s">
        <v>36</v>
      </c>
      <c r="AD101" s="279" t="s">
        <v>69</v>
      </c>
      <c r="AE101" s="1192" t="str">
        <f t="shared" si="3"/>
        <v/>
      </c>
      <c r="AF101" s="1195" t="s">
        <v>174</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173</v>
      </c>
      <c r="V102" s="1187"/>
      <c r="W102" s="1189" t="s">
        <v>28</v>
      </c>
      <c r="X102" s="1187"/>
      <c r="Y102" s="1184" t="s">
        <v>165</v>
      </c>
      <c r="Z102" s="1187"/>
      <c r="AA102" s="1184" t="s">
        <v>28</v>
      </c>
      <c r="AB102" s="1187"/>
      <c r="AC102" s="1184" t="s">
        <v>36</v>
      </c>
      <c r="AD102" s="279" t="s">
        <v>69</v>
      </c>
      <c r="AE102" s="1192" t="str">
        <f t="shared" si="3"/>
        <v/>
      </c>
      <c r="AF102" s="1195" t="s">
        <v>174</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173</v>
      </c>
      <c r="V103" s="1187"/>
      <c r="W103" s="1189" t="s">
        <v>28</v>
      </c>
      <c r="X103" s="1187"/>
      <c r="Y103" s="1184" t="s">
        <v>165</v>
      </c>
      <c r="Z103" s="1187"/>
      <c r="AA103" s="1184" t="s">
        <v>28</v>
      </c>
      <c r="AB103" s="1187"/>
      <c r="AC103" s="1184" t="s">
        <v>36</v>
      </c>
      <c r="AD103" s="279" t="s">
        <v>69</v>
      </c>
      <c r="AE103" s="1192" t="str">
        <f t="shared" si="3"/>
        <v/>
      </c>
      <c r="AF103" s="1195" t="s">
        <v>174</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173</v>
      </c>
      <c r="V104" s="1187"/>
      <c r="W104" s="1189" t="s">
        <v>28</v>
      </c>
      <c r="X104" s="1187"/>
      <c r="Y104" s="1184" t="s">
        <v>165</v>
      </c>
      <c r="Z104" s="1187"/>
      <c r="AA104" s="1184" t="s">
        <v>28</v>
      </c>
      <c r="AB104" s="1187"/>
      <c r="AC104" s="1184" t="s">
        <v>36</v>
      </c>
      <c r="AD104" s="279" t="s">
        <v>69</v>
      </c>
      <c r="AE104" s="1192" t="str">
        <f t="shared" si="3"/>
        <v/>
      </c>
      <c r="AF104" s="1195" t="s">
        <v>174</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173</v>
      </c>
      <c r="V105" s="1187"/>
      <c r="W105" s="1189" t="s">
        <v>28</v>
      </c>
      <c r="X105" s="1187"/>
      <c r="Y105" s="1184" t="s">
        <v>165</v>
      </c>
      <c r="Z105" s="1187"/>
      <c r="AA105" s="1184" t="s">
        <v>28</v>
      </c>
      <c r="AB105" s="1187"/>
      <c r="AC105" s="1184" t="s">
        <v>36</v>
      </c>
      <c r="AD105" s="279" t="s">
        <v>69</v>
      </c>
      <c r="AE105" s="1192" t="str">
        <f t="shared" si="3"/>
        <v/>
      </c>
      <c r="AF105" s="1195" t="s">
        <v>174</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173</v>
      </c>
      <c r="V106" s="1187"/>
      <c r="W106" s="1189" t="s">
        <v>28</v>
      </c>
      <c r="X106" s="1187"/>
      <c r="Y106" s="1184" t="s">
        <v>165</v>
      </c>
      <c r="Z106" s="1187"/>
      <c r="AA106" s="1184" t="s">
        <v>28</v>
      </c>
      <c r="AB106" s="1187"/>
      <c r="AC106" s="1184" t="s">
        <v>36</v>
      </c>
      <c r="AD106" s="279" t="s">
        <v>69</v>
      </c>
      <c r="AE106" s="1192" t="str">
        <f t="shared" si="3"/>
        <v/>
      </c>
      <c r="AF106" s="1195" t="s">
        <v>174</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173</v>
      </c>
      <c r="V107" s="1187"/>
      <c r="W107" s="1189" t="s">
        <v>28</v>
      </c>
      <c r="X107" s="1187"/>
      <c r="Y107" s="1184" t="s">
        <v>165</v>
      </c>
      <c r="Z107" s="1187"/>
      <c r="AA107" s="1184" t="s">
        <v>28</v>
      </c>
      <c r="AB107" s="1187"/>
      <c r="AC107" s="1184" t="s">
        <v>36</v>
      </c>
      <c r="AD107" s="279" t="s">
        <v>69</v>
      </c>
      <c r="AE107" s="1192" t="str">
        <f t="shared" si="3"/>
        <v/>
      </c>
      <c r="AF107" s="1195" t="s">
        <v>174</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173</v>
      </c>
      <c r="V108" s="1187"/>
      <c r="W108" s="1189" t="s">
        <v>28</v>
      </c>
      <c r="X108" s="1187"/>
      <c r="Y108" s="1184" t="s">
        <v>165</v>
      </c>
      <c r="Z108" s="1187"/>
      <c r="AA108" s="1184" t="s">
        <v>28</v>
      </c>
      <c r="AB108" s="1187"/>
      <c r="AC108" s="1184" t="s">
        <v>36</v>
      </c>
      <c r="AD108" s="279" t="s">
        <v>69</v>
      </c>
      <c r="AE108" s="1192" t="str">
        <f t="shared" si="3"/>
        <v/>
      </c>
      <c r="AF108" s="1195" t="s">
        <v>174</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173</v>
      </c>
      <c r="V109" s="1187"/>
      <c r="W109" s="1189" t="s">
        <v>28</v>
      </c>
      <c r="X109" s="1187"/>
      <c r="Y109" s="1184" t="s">
        <v>165</v>
      </c>
      <c r="Z109" s="1187"/>
      <c r="AA109" s="1184" t="s">
        <v>28</v>
      </c>
      <c r="AB109" s="1187"/>
      <c r="AC109" s="1184" t="s">
        <v>36</v>
      </c>
      <c r="AD109" s="279" t="s">
        <v>69</v>
      </c>
      <c r="AE109" s="1192" t="str">
        <f t="shared" si="3"/>
        <v/>
      </c>
      <c r="AF109" s="1195" t="s">
        <v>174</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173</v>
      </c>
      <c r="V110" s="1188"/>
      <c r="W110" s="1190" t="s">
        <v>28</v>
      </c>
      <c r="X110" s="1188"/>
      <c r="Y110" s="1185" t="s">
        <v>165</v>
      </c>
      <c r="Z110" s="1188"/>
      <c r="AA110" s="1185" t="s">
        <v>28</v>
      </c>
      <c r="AB110" s="1188"/>
      <c r="AC110" s="1185" t="s">
        <v>36</v>
      </c>
      <c r="AD110" s="1191" t="s">
        <v>69</v>
      </c>
      <c r="AE110" s="1193" t="str">
        <f t="shared" si="3"/>
        <v/>
      </c>
      <c r="AF110" s="1196" t="s">
        <v>174</v>
      </c>
      <c r="AG110" s="1201" t="str">
        <f t="shared" si="4"/>
        <v/>
      </c>
    </row>
  </sheetData>
  <sheetProtection algorithmName="SHA-512" hashValue="M9cZZE8GWGzrzOZOaakBkwB3QdwX0bFjh4DWHSy7gsDRl6KowHwqeIkCeNiLN16W4+ziLyfNIMxCpQPa0628zg==" saltValue="5O1+Oe801xDljdi5y/ZRGw==" spinCount="100000"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4" fitToWidth="1" fitToHeight="1"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255</v>
      </c>
      <c r="B1" s="1203"/>
      <c r="C1" s="1203"/>
      <c r="D1" s="1203"/>
      <c r="E1" s="1203"/>
      <c r="F1" s="1203"/>
      <c r="G1" s="1203"/>
    </row>
    <row r="2" spans="1:13" s="1202" customFormat="1" ht="27.75" customHeight="1">
      <c r="A2" s="1204" t="s">
        <v>52</v>
      </c>
      <c r="B2" s="1210"/>
      <c r="C2" s="1216" t="s">
        <v>34</v>
      </c>
      <c r="D2" s="1221"/>
      <c r="E2" s="1221"/>
      <c r="F2" s="1221"/>
      <c r="G2" s="1232"/>
      <c r="H2" s="1234" t="s">
        <v>217</v>
      </c>
      <c r="I2" s="1235"/>
      <c r="J2" s="1235"/>
      <c r="K2" s="1235"/>
      <c r="L2" s="1244"/>
    </row>
    <row r="3" spans="1:13" ht="39" customHeight="1">
      <c r="A3" s="1205"/>
      <c r="B3" s="1211"/>
      <c r="C3" s="1217" t="s">
        <v>35</v>
      </c>
      <c r="D3" s="1222"/>
      <c r="E3" s="1222"/>
      <c r="F3" s="1222"/>
      <c r="G3" s="1233"/>
      <c r="H3" s="1217" t="s">
        <v>99</v>
      </c>
      <c r="I3" s="1233"/>
      <c r="J3" s="1239" t="s">
        <v>175</v>
      </c>
      <c r="K3" s="1210"/>
      <c r="L3" s="1245"/>
    </row>
    <row r="4" spans="1:13" ht="18" customHeight="1">
      <c r="A4" s="1206"/>
      <c r="B4" s="1212"/>
      <c r="C4" s="1217" t="s">
        <v>54</v>
      </c>
      <c r="D4" s="1222" t="s">
        <v>76</v>
      </c>
      <c r="E4" s="1222" t="s">
        <v>98</v>
      </c>
      <c r="F4" s="1222"/>
      <c r="G4" s="1233"/>
      <c r="H4" s="1217" t="s">
        <v>60</v>
      </c>
      <c r="I4" s="1233" t="s">
        <v>61</v>
      </c>
      <c r="J4" s="1240"/>
      <c r="K4" s="1212"/>
      <c r="L4" s="1246"/>
    </row>
    <row r="5" spans="1:13" ht="18" customHeight="1">
      <c r="A5" s="1207" t="s">
        <v>299</v>
      </c>
      <c r="B5" s="1213" t="s">
        <v>299</v>
      </c>
      <c r="C5" s="1218">
        <v>0.13700000000000001</v>
      </c>
      <c r="D5" s="1223">
        <v>0.1</v>
      </c>
      <c r="E5" s="1226">
        <v>5.5e-002</v>
      </c>
      <c r="F5" s="1229">
        <v>0</v>
      </c>
      <c r="G5" s="1229">
        <v>0</v>
      </c>
      <c r="H5" s="1218">
        <v>6.3e-002</v>
      </c>
      <c r="I5" s="1236">
        <v>4.2000000000000003e-002</v>
      </c>
      <c r="J5" s="1226" t="s">
        <v>221</v>
      </c>
      <c r="K5" s="1241" t="s">
        <v>88</v>
      </c>
      <c r="L5" s="1236" t="s">
        <v>182</v>
      </c>
      <c r="M5" s="1202" t="s">
        <v>183</v>
      </c>
    </row>
    <row r="6" spans="1:13" ht="18" customHeight="1">
      <c r="A6" s="1207" t="s">
        <v>47</v>
      </c>
      <c r="B6" s="1213" t="s">
        <v>47</v>
      </c>
      <c r="C6" s="1218">
        <v>0.13700000000000001</v>
      </c>
      <c r="D6" s="1223">
        <v>0.1</v>
      </c>
      <c r="E6" s="1226">
        <v>5.5e-002</v>
      </c>
      <c r="F6" s="1229">
        <v>0</v>
      </c>
      <c r="G6" s="1229">
        <v>0</v>
      </c>
      <c r="H6" s="1218">
        <v>6.3e-002</v>
      </c>
      <c r="I6" s="1236">
        <v>4.2000000000000003e-002</v>
      </c>
      <c r="J6" s="1226" t="s">
        <v>207</v>
      </c>
      <c r="K6" s="1241" t="s">
        <v>219</v>
      </c>
      <c r="L6" s="1236" t="s">
        <v>182</v>
      </c>
      <c r="M6" s="1202" t="s">
        <v>183</v>
      </c>
    </row>
    <row r="7" spans="1:13" ht="18" customHeight="1">
      <c r="A7" s="1207" t="s">
        <v>300</v>
      </c>
      <c r="B7" s="1213" t="s">
        <v>300</v>
      </c>
      <c r="C7" s="1218">
        <v>0.13700000000000001</v>
      </c>
      <c r="D7" s="1223">
        <v>0.1</v>
      </c>
      <c r="E7" s="1226">
        <v>5.5e-002</v>
      </c>
      <c r="F7" s="1229">
        <v>0</v>
      </c>
      <c r="G7" s="1229">
        <v>0</v>
      </c>
      <c r="H7" s="1218">
        <v>6.3e-002</v>
      </c>
      <c r="I7" s="1236">
        <v>4.2000000000000003e-002</v>
      </c>
      <c r="J7" s="1226" t="s">
        <v>207</v>
      </c>
      <c r="K7" s="1241" t="s">
        <v>219</v>
      </c>
      <c r="L7" s="1236" t="s">
        <v>182</v>
      </c>
      <c r="M7" s="1202" t="s">
        <v>183</v>
      </c>
    </row>
    <row r="8" spans="1:13" ht="18" customHeight="1">
      <c r="A8" s="1207" t="s">
        <v>320</v>
      </c>
      <c r="B8" s="1213" t="s">
        <v>320</v>
      </c>
      <c r="C8" s="1218">
        <v>5.8000000000000003e-002</v>
      </c>
      <c r="D8" s="1223">
        <v>4.2000000000000003e-002</v>
      </c>
      <c r="E8" s="1226">
        <v>2.3e-002</v>
      </c>
      <c r="F8" s="1229">
        <v>0</v>
      </c>
      <c r="G8" s="1229">
        <v>0</v>
      </c>
      <c r="H8" s="1218">
        <v>2.1000000000000001e-002</v>
      </c>
      <c r="I8" s="1236">
        <v>1.4999999999999999e-002</v>
      </c>
      <c r="J8" s="1226" t="s">
        <v>207</v>
      </c>
      <c r="K8" s="1241" t="s">
        <v>219</v>
      </c>
      <c r="L8" s="1236" t="s">
        <v>182</v>
      </c>
      <c r="M8" s="1202" t="s">
        <v>183</v>
      </c>
    </row>
    <row r="9" spans="1:13" ht="18" customHeight="1">
      <c r="A9" s="1207" t="s">
        <v>302</v>
      </c>
      <c r="B9" s="1213" t="s">
        <v>302</v>
      </c>
      <c r="C9" s="1218">
        <v>5.8999999999999997e-002</v>
      </c>
      <c r="D9" s="1223">
        <v>4.2999999999999997e-002</v>
      </c>
      <c r="E9" s="1226">
        <v>2.3e-002</v>
      </c>
      <c r="F9" s="1229">
        <v>0</v>
      </c>
      <c r="G9" s="1229">
        <v>0</v>
      </c>
      <c r="H9" s="1218">
        <v>1.2e-002</v>
      </c>
      <c r="I9" s="1236">
        <v>1.e-002</v>
      </c>
      <c r="J9" s="1226" t="s">
        <v>207</v>
      </c>
      <c r="K9" s="1241" t="s">
        <v>219</v>
      </c>
      <c r="L9" s="1236" t="s">
        <v>182</v>
      </c>
      <c r="M9" s="1202" t="s">
        <v>183</v>
      </c>
    </row>
    <row r="10" spans="1:13" ht="18" customHeight="1">
      <c r="A10" s="1207" t="s">
        <v>51</v>
      </c>
      <c r="B10" s="1213" t="s">
        <v>51</v>
      </c>
      <c r="C10" s="1218">
        <v>5.8999999999999997e-002</v>
      </c>
      <c r="D10" s="1223">
        <v>4.2999999999999997e-002</v>
      </c>
      <c r="E10" s="1226">
        <v>2.3e-002</v>
      </c>
      <c r="F10" s="1229">
        <v>0</v>
      </c>
      <c r="G10" s="1229">
        <v>0</v>
      </c>
      <c r="H10" s="1218">
        <v>1.2e-002</v>
      </c>
      <c r="I10" s="1236">
        <v>1.e-002</v>
      </c>
      <c r="J10" s="1226" t="s">
        <v>207</v>
      </c>
      <c r="K10" s="1241" t="s">
        <v>219</v>
      </c>
      <c r="L10" s="1236" t="s">
        <v>147</v>
      </c>
      <c r="M10" s="1202" t="s">
        <v>183</v>
      </c>
    </row>
    <row r="11" spans="1:13" ht="18" customHeight="1">
      <c r="A11" s="1207" t="s">
        <v>144</v>
      </c>
      <c r="B11" s="1213" t="s">
        <v>144</v>
      </c>
      <c r="C11" s="1218">
        <v>4.7e-002</v>
      </c>
      <c r="D11" s="1223">
        <v>3.4000000000000002e-002</v>
      </c>
      <c r="E11" s="1226">
        <v>1.9e-002</v>
      </c>
      <c r="F11" s="1229">
        <v>0</v>
      </c>
      <c r="G11" s="1229">
        <v>0</v>
      </c>
      <c r="H11" s="1218">
        <v>2.e-002</v>
      </c>
      <c r="I11" s="1236">
        <v>1.7000000000000001e-002</v>
      </c>
      <c r="J11" s="1226" t="s">
        <v>207</v>
      </c>
      <c r="K11" s="1241" t="s">
        <v>219</v>
      </c>
      <c r="L11" s="1236" t="s">
        <v>182</v>
      </c>
      <c r="M11" s="1202" t="s">
        <v>183</v>
      </c>
    </row>
    <row r="12" spans="1:13" ht="18" customHeight="1">
      <c r="A12" s="1207" t="s">
        <v>303</v>
      </c>
      <c r="B12" s="1213" t="s">
        <v>303</v>
      </c>
      <c r="C12" s="1218">
        <v>8.2000000000000003e-002</v>
      </c>
      <c r="D12" s="1223">
        <v>6.e-002</v>
      </c>
      <c r="E12" s="1226">
        <v>3.3000000000000002e-002</v>
      </c>
      <c r="F12" s="1229">
        <v>0</v>
      </c>
      <c r="G12" s="1229">
        <v>0</v>
      </c>
      <c r="H12" s="1218">
        <v>1.7999999999999999e-002</v>
      </c>
      <c r="I12" s="1236">
        <v>1.2e-002</v>
      </c>
      <c r="J12" s="1226" t="s">
        <v>207</v>
      </c>
      <c r="K12" s="1241" t="s">
        <v>219</v>
      </c>
      <c r="L12" s="1236" t="s">
        <v>185</v>
      </c>
      <c r="M12" s="1202" t="s">
        <v>183</v>
      </c>
    </row>
    <row r="13" spans="1:13" ht="18" customHeight="1">
      <c r="A13" s="1207" t="s">
        <v>53</v>
      </c>
      <c r="B13" s="1213" t="s">
        <v>53</v>
      </c>
      <c r="C13" s="1218">
        <v>8.2000000000000003e-002</v>
      </c>
      <c r="D13" s="1223">
        <v>6.e-002</v>
      </c>
      <c r="E13" s="1226">
        <v>3.3000000000000002e-002</v>
      </c>
      <c r="F13" s="1229">
        <v>0</v>
      </c>
      <c r="G13" s="1229">
        <v>0</v>
      </c>
      <c r="H13" s="1218">
        <v>1.7999999999999999e-002</v>
      </c>
      <c r="I13" s="1236">
        <v>1.2e-002</v>
      </c>
      <c r="J13" s="1226" t="s">
        <v>207</v>
      </c>
      <c r="K13" s="1241" t="s">
        <v>219</v>
      </c>
      <c r="L13" s="1236" t="s">
        <v>185</v>
      </c>
      <c r="M13" s="1202" t="s">
        <v>183</v>
      </c>
    </row>
    <row r="14" spans="1:13" ht="18" customHeight="1">
      <c r="A14" s="1207" t="s">
        <v>59</v>
      </c>
      <c r="B14" s="1213" t="s">
        <v>59</v>
      </c>
      <c r="C14" s="1218">
        <v>0.104</v>
      </c>
      <c r="D14" s="1223">
        <v>7.5999999999999998e-002</v>
      </c>
      <c r="E14" s="1226">
        <v>4.2000000000000003e-002</v>
      </c>
      <c r="F14" s="1229">
        <v>0</v>
      </c>
      <c r="G14" s="1229">
        <v>0</v>
      </c>
      <c r="H14" s="1218">
        <v>3.1e-002</v>
      </c>
      <c r="I14" s="1236">
        <v>2.4e-002</v>
      </c>
      <c r="J14" s="1226" t="s">
        <v>207</v>
      </c>
      <c r="K14" s="1241" t="s">
        <v>219</v>
      </c>
      <c r="L14" s="1236" t="s">
        <v>182</v>
      </c>
      <c r="M14" s="1202" t="s">
        <v>183</v>
      </c>
    </row>
    <row r="15" spans="1:13" ht="18" customHeight="1">
      <c r="A15" s="1207" t="s">
        <v>305</v>
      </c>
      <c r="B15" s="1213" t="s">
        <v>305</v>
      </c>
      <c r="C15" s="1218">
        <v>0.10199999999999999</v>
      </c>
      <c r="D15" s="1223">
        <v>7.3999999999999996e-002</v>
      </c>
      <c r="E15" s="1226">
        <v>4.1000000000000002e-002</v>
      </c>
      <c r="F15" s="1229">
        <v>0</v>
      </c>
      <c r="G15" s="1229">
        <v>0</v>
      </c>
      <c r="H15" s="1218">
        <v>1.4999999999999999e-002</v>
      </c>
      <c r="I15" s="1236">
        <v>1.2e-002</v>
      </c>
      <c r="J15" s="1226" t="s">
        <v>207</v>
      </c>
      <c r="K15" s="1241" t="s">
        <v>219</v>
      </c>
      <c r="L15" s="1236" t="s">
        <v>182</v>
      </c>
      <c r="M15" s="1202" t="s">
        <v>183</v>
      </c>
    </row>
    <row r="16" spans="1:13" ht="18" customHeight="1">
      <c r="A16" s="1207" t="s">
        <v>56</v>
      </c>
      <c r="B16" s="1213" t="s">
        <v>56</v>
      </c>
      <c r="C16" s="1218">
        <v>0.10199999999999999</v>
      </c>
      <c r="D16" s="1223">
        <v>7.3999999999999996e-002</v>
      </c>
      <c r="E16" s="1226">
        <v>4.1000000000000002e-002</v>
      </c>
      <c r="F16" s="1229">
        <v>0</v>
      </c>
      <c r="G16" s="1229">
        <v>0</v>
      </c>
      <c r="H16" s="1218">
        <v>1.4999999999999999e-002</v>
      </c>
      <c r="I16" s="1236">
        <v>1.2e-002</v>
      </c>
      <c r="J16" s="1226" t="s">
        <v>207</v>
      </c>
      <c r="K16" s="1241" t="s">
        <v>219</v>
      </c>
      <c r="L16" s="1236" t="s">
        <v>182</v>
      </c>
      <c r="M16" s="1202" t="s">
        <v>183</v>
      </c>
    </row>
    <row r="17" spans="1:13" ht="18" customHeight="1">
      <c r="A17" s="1207" t="s">
        <v>309</v>
      </c>
      <c r="B17" s="1213" t="s">
        <v>309</v>
      </c>
      <c r="C17" s="1218">
        <v>0.111</v>
      </c>
      <c r="D17" s="1223">
        <v>8.1000000000000003e-002</v>
      </c>
      <c r="E17" s="1226">
        <v>4.4999999999999998e-002</v>
      </c>
      <c r="F17" s="1229">
        <v>0</v>
      </c>
      <c r="G17" s="1229">
        <v>0</v>
      </c>
      <c r="H17" s="1218">
        <v>3.1e-002</v>
      </c>
      <c r="I17" s="1236">
        <v>2.3e-002</v>
      </c>
      <c r="J17" s="1226" t="s">
        <v>207</v>
      </c>
      <c r="K17" s="1241" t="s">
        <v>219</v>
      </c>
      <c r="L17" s="1236" t="s">
        <v>182</v>
      </c>
      <c r="M17" s="1202" t="s">
        <v>183</v>
      </c>
    </row>
    <row r="18" spans="1:13" ht="18" customHeight="1">
      <c r="A18" s="1207" t="s">
        <v>322</v>
      </c>
      <c r="B18" s="1213" t="s">
        <v>322</v>
      </c>
      <c r="C18" s="1218">
        <v>8.3000000000000004e-002</v>
      </c>
      <c r="D18" s="1223">
        <v>6.e-002</v>
      </c>
      <c r="E18" s="1226">
        <v>3.3000000000000002e-002</v>
      </c>
      <c r="F18" s="1229">
        <v>0</v>
      </c>
      <c r="G18" s="1229">
        <v>0</v>
      </c>
      <c r="H18" s="1218">
        <v>2.7e-002</v>
      </c>
      <c r="I18" s="1236">
        <v>2.3e-002</v>
      </c>
      <c r="J18" s="1226" t="s">
        <v>207</v>
      </c>
      <c r="K18" s="1241" t="s">
        <v>219</v>
      </c>
      <c r="L18" s="1236" t="s">
        <v>113</v>
      </c>
      <c r="M18" s="1202" t="s">
        <v>183</v>
      </c>
    </row>
    <row r="19" spans="1:13" ht="18" customHeight="1">
      <c r="A19" s="1207" t="s">
        <v>55</v>
      </c>
      <c r="B19" s="1213" t="s">
        <v>55</v>
      </c>
      <c r="C19" s="1218">
        <v>8.3000000000000004e-002</v>
      </c>
      <c r="D19" s="1223">
        <v>6.e-002</v>
      </c>
      <c r="E19" s="1226">
        <v>3.3000000000000002e-002</v>
      </c>
      <c r="F19" s="1229">
        <v>0</v>
      </c>
      <c r="G19" s="1229">
        <v>0</v>
      </c>
      <c r="H19" s="1218">
        <v>2.7e-002</v>
      </c>
      <c r="I19" s="1236">
        <v>2.3e-002</v>
      </c>
      <c r="J19" s="1226" t="s">
        <v>207</v>
      </c>
      <c r="K19" s="1241" t="s">
        <v>219</v>
      </c>
      <c r="L19" s="1236" t="s">
        <v>113</v>
      </c>
      <c r="M19" s="1202" t="s">
        <v>183</v>
      </c>
    </row>
    <row r="20" spans="1:13">
      <c r="A20" s="1207" t="s">
        <v>311</v>
      </c>
      <c r="B20" s="1213" t="s">
        <v>311</v>
      </c>
      <c r="C20" s="1218">
        <v>8.3000000000000004e-002</v>
      </c>
      <c r="D20" s="1223">
        <v>6.e-002</v>
      </c>
      <c r="E20" s="1226">
        <v>3.3000000000000002e-002</v>
      </c>
      <c r="F20" s="1229">
        <v>0</v>
      </c>
      <c r="G20" s="1229">
        <v>0</v>
      </c>
      <c r="H20" s="1218">
        <v>2.7e-002</v>
      </c>
      <c r="I20" s="1236">
        <v>2.3e-002</v>
      </c>
      <c r="J20" s="1226" t="s">
        <v>207</v>
      </c>
      <c r="K20" s="1241" t="s">
        <v>219</v>
      </c>
      <c r="L20" s="1236" t="s">
        <v>90</v>
      </c>
      <c r="M20" s="1202" t="s">
        <v>183</v>
      </c>
    </row>
    <row r="21" spans="1:13" ht="18" customHeight="1">
      <c r="A21" s="1207" t="s">
        <v>323</v>
      </c>
      <c r="B21" s="1213" t="s">
        <v>323</v>
      </c>
      <c r="C21" s="1218">
        <v>3.9e-002</v>
      </c>
      <c r="D21" s="1223">
        <v>2.9000000000000001e-002</v>
      </c>
      <c r="E21" s="1226">
        <v>1.6e-002</v>
      </c>
      <c r="F21" s="1229">
        <v>0</v>
      </c>
      <c r="G21" s="1229">
        <v>0</v>
      </c>
      <c r="H21" s="1218">
        <v>2.1000000000000001e-002</v>
      </c>
      <c r="I21" s="1236">
        <v>1.7000000000000001e-002</v>
      </c>
      <c r="J21" s="1226" t="s">
        <v>207</v>
      </c>
      <c r="K21" s="1241" t="s">
        <v>219</v>
      </c>
      <c r="L21" s="1236" t="s">
        <v>182</v>
      </c>
      <c r="M21" s="1202" t="s">
        <v>183</v>
      </c>
    </row>
    <row r="22" spans="1:13">
      <c r="A22" s="1207" t="s">
        <v>315</v>
      </c>
      <c r="B22" s="1213" t="s">
        <v>315</v>
      </c>
      <c r="C22" s="1218">
        <v>3.9e-002</v>
      </c>
      <c r="D22" s="1223">
        <v>2.9000000000000001e-002</v>
      </c>
      <c r="E22" s="1226">
        <v>1.6e-002</v>
      </c>
      <c r="F22" s="1229">
        <v>0</v>
      </c>
      <c r="G22" s="1229">
        <v>0</v>
      </c>
      <c r="H22" s="1218">
        <v>2.1000000000000001e-002</v>
      </c>
      <c r="I22" s="1236">
        <v>1.7000000000000001e-002</v>
      </c>
      <c r="J22" s="1226" t="s">
        <v>207</v>
      </c>
      <c r="K22" s="1241" t="s">
        <v>219</v>
      </c>
      <c r="L22" s="1236" t="s">
        <v>262</v>
      </c>
      <c r="M22" s="1202" t="s">
        <v>183</v>
      </c>
    </row>
    <row r="23" spans="1:13" ht="18" customHeight="1">
      <c r="A23" s="1207" t="s">
        <v>325</v>
      </c>
      <c r="B23" s="1213" t="s">
        <v>325</v>
      </c>
      <c r="C23" s="1218">
        <v>2.5999999999999999e-002</v>
      </c>
      <c r="D23" s="1223">
        <v>1.9e-002</v>
      </c>
      <c r="E23" s="1226">
        <v>1.e-002</v>
      </c>
      <c r="F23" s="1229">
        <v>0</v>
      </c>
      <c r="G23" s="1229">
        <v>0</v>
      </c>
      <c r="H23" s="1218">
        <v>1.4999999999999999e-002</v>
      </c>
      <c r="I23" s="1236">
        <v>1.0999999999999999e-002</v>
      </c>
      <c r="J23" s="1226" t="s">
        <v>207</v>
      </c>
      <c r="K23" s="1241" t="s">
        <v>219</v>
      </c>
      <c r="L23" s="1236" t="s">
        <v>182</v>
      </c>
      <c r="M23" s="1202" t="s">
        <v>183</v>
      </c>
    </row>
    <row r="24" spans="1:13">
      <c r="A24" s="1207" t="s">
        <v>317</v>
      </c>
      <c r="B24" s="1213" t="s">
        <v>317</v>
      </c>
      <c r="C24" s="1218">
        <v>2.5999999999999999e-002</v>
      </c>
      <c r="D24" s="1223">
        <v>1.9e-002</v>
      </c>
      <c r="E24" s="1226">
        <v>1.e-002</v>
      </c>
      <c r="F24" s="1229">
        <v>0</v>
      </c>
      <c r="G24" s="1229">
        <v>0</v>
      </c>
      <c r="H24" s="1218">
        <v>1.4999999999999999e-002</v>
      </c>
      <c r="I24" s="1236">
        <v>1.0999999999999999e-002</v>
      </c>
      <c r="J24" s="1226" t="s">
        <v>207</v>
      </c>
      <c r="K24" s="1241" t="s">
        <v>219</v>
      </c>
      <c r="L24" s="1236" t="s">
        <v>262</v>
      </c>
      <c r="M24" s="1202" t="s">
        <v>183</v>
      </c>
    </row>
    <row r="25" spans="1:13" ht="18" customHeight="1">
      <c r="A25" s="1207" t="s">
        <v>326</v>
      </c>
      <c r="B25" s="1213" t="s">
        <v>326</v>
      </c>
      <c r="C25" s="1218">
        <v>2.5999999999999999e-002</v>
      </c>
      <c r="D25" s="1223">
        <v>1.9e-002</v>
      </c>
      <c r="E25" s="1226">
        <v>1.e-002</v>
      </c>
      <c r="F25" s="1229">
        <v>0</v>
      </c>
      <c r="G25" s="1229">
        <v>0</v>
      </c>
      <c r="H25" s="1218">
        <v>1.4999999999999999e-002</v>
      </c>
      <c r="I25" s="1236">
        <v>1.0999999999999999e-002</v>
      </c>
      <c r="J25" s="1226" t="s">
        <v>207</v>
      </c>
      <c r="K25" s="1241" t="s">
        <v>219</v>
      </c>
      <c r="L25" s="1236" t="s">
        <v>182</v>
      </c>
      <c r="M25" s="1202" t="s">
        <v>183</v>
      </c>
    </row>
    <row r="26" spans="1:13" s="1202" customFormat="1" ht="14.25">
      <c r="A26" s="1208" t="s">
        <v>327</v>
      </c>
      <c r="B26" s="1214" t="s">
        <v>327</v>
      </c>
      <c r="C26" s="1219">
        <v>2.5999999999999999e-002</v>
      </c>
      <c r="D26" s="1224">
        <v>1.9e-002</v>
      </c>
      <c r="E26" s="1227">
        <v>1.e-002</v>
      </c>
      <c r="F26" s="1229">
        <v>0</v>
      </c>
      <c r="G26" s="1229">
        <v>0</v>
      </c>
      <c r="H26" s="1219">
        <v>1.4999999999999999e-002</v>
      </c>
      <c r="I26" s="1237">
        <v>1.0999999999999999e-002</v>
      </c>
      <c r="J26" s="1227" t="s">
        <v>207</v>
      </c>
      <c r="K26" s="1242" t="s">
        <v>219</v>
      </c>
      <c r="L26" s="1237" t="s">
        <v>90</v>
      </c>
      <c r="M26" s="1202" t="s">
        <v>183</v>
      </c>
    </row>
    <row r="27" spans="1:13" s="1202" customFormat="1">
      <c r="A27" s="1209" t="s">
        <v>328</v>
      </c>
      <c r="B27" s="1215" t="s">
        <v>328</v>
      </c>
      <c r="C27" s="1220">
        <v>0.13700000000000001</v>
      </c>
      <c r="D27" s="1225">
        <v>0.1</v>
      </c>
      <c r="E27" s="1228">
        <v>5.5e-002</v>
      </c>
      <c r="F27" s="1230">
        <v>0</v>
      </c>
      <c r="G27" s="1230">
        <v>0</v>
      </c>
      <c r="H27" s="1220">
        <v>6.3e-002</v>
      </c>
      <c r="I27" s="1238">
        <v>4.2000000000000003e-002</v>
      </c>
      <c r="J27" s="1228" t="s">
        <v>125</v>
      </c>
      <c r="K27" s="1243" t="s">
        <v>117</v>
      </c>
      <c r="L27" s="1238" t="s">
        <v>261</v>
      </c>
      <c r="M27" s="1202" t="s">
        <v>183</v>
      </c>
    </row>
    <row r="28" spans="1:13" ht="18" customHeight="1">
      <c r="A28" s="1208" t="s">
        <v>306</v>
      </c>
      <c r="B28" s="1214" t="s">
        <v>306</v>
      </c>
      <c r="C28" s="1219">
        <v>5.8999999999999997e-002</v>
      </c>
      <c r="D28" s="1224">
        <v>4.2999999999999997e-002</v>
      </c>
      <c r="E28" s="1227">
        <v>2.3e-002</v>
      </c>
      <c r="F28" s="1231">
        <v>0</v>
      </c>
      <c r="G28" s="1231">
        <v>0</v>
      </c>
      <c r="H28" s="1219">
        <v>1.2e-002</v>
      </c>
      <c r="I28" s="1237">
        <v>1.e-002</v>
      </c>
      <c r="J28" s="1227" t="s">
        <v>215</v>
      </c>
      <c r="K28" s="1242" t="s">
        <v>264</v>
      </c>
      <c r="L28" s="1237" t="s">
        <v>263</v>
      </c>
      <c r="M28" s="1202" t="s">
        <v>183</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294</v>
      </c>
      <c r="B1" s="1203"/>
      <c r="C1" s="1203"/>
    </row>
    <row r="2" spans="1:7" ht="27.75" customHeight="1">
      <c r="A2" s="1204" t="s">
        <v>52</v>
      </c>
      <c r="B2" s="1210"/>
      <c r="C2" s="1254" t="s">
        <v>271</v>
      </c>
      <c r="E2" s="1216" t="s">
        <v>34</v>
      </c>
      <c r="F2" s="1221"/>
      <c r="G2" s="1221"/>
    </row>
    <row r="3" spans="1:7" ht="18" customHeight="1">
      <c r="A3" s="1247" t="s">
        <v>299</v>
      </c>
      <c r="B3" s="1251"/>
      <c r="C3" s="1255">
        <v>2.4e-002</v>
      </c>
      <c r="E3" s="1217" t="s">
        <v>269</v>
      </c>
      <c r="F3" s="1222"/>
      <c r="G3" s="1222"/>
    </row>
    <row r="4" spans="1:7" ht="18" customHeight="1">
      <c r="A4" s="1248" t="s">
        <v>47</v>
      </c>
      <c r="B4" s="1251"/>
      <c r="C4" s="1255">
        <v>2.4e-002</v>
      </c>
      <c r="E4" s="1217" t="s">
        <v>54</v>
      </c>
      <c r="F4" s="1222" t="s">
        <v>76</v>
      </c>
      <c r="G4" s="1222" t="s">
        <v>98</v>
      </c>
    </row>
    <row r="5" spans="1:7" ht="18" customHeight="1">
      <c r="A5" s="1248" t="s">
        <v>300</v>
      </c>
      <c r="B5" s="1251"/>
      <c r="C5" s="1255">
        <v>2.4e-002</v>
      </c>
    </row>
    <row r="6" spans="1:7" ht="18" customHeight="1">
      <c r="A6" s="1248" t="s">
        <v>301</v>
      </c>
      <c r="B6" s="1251"/>
      <c r="C6" s="1255">
        <v>1.0999999999999999e-002</v>
      </c>
    </row>
    <row r="7" spans="1:7" ht="18" customHeight="1">
      <c r="A7" s="1248" t="s">
        <v>302</v>
      </c>
      <c r="B7" s="1251"/>
      <c r="C7" s="1255">
        <v>1.0999999999999999e-002</v>
      </c>
    </row>
    <row r="8" spans="1:7" ht="18" customHeight="1">
      <c r="A8" s="1248" t="s">
        <v>51</v>
      </c>
      <c r="B8" s="1251"/>
      <c r="C8" s="1255">
        <v>1.0999999999999999e-002</v>
      </c>
    </row>
    <row r="9" spans="1:7" ht="18" customHeight="1">
      <c r="A9" s="1248" t="s">
        <v>144</v>
      </c>
      <c r="B9" s="1251"/>
      <c r="C9" s="1255">
        <v>1.e-002</v>
      </c>
    </row>
    <row r="10" spans="1:7" ht="18" customHeight="1">
      <c r="A10" s="1248" t="s">
        <v>303</v>
      </c>
      <c r="B10" s="1251"/>
      <c r="C10" s="1255">
        <v>1.4999999999999999e-002</v>
      </c>
    </row>
    <row r="11" spans="1:7" ht="18" customHeight="1">
      <c r="A11" s="1248" t="s">
        <v>53</v>
      </c>
      <c r="B11" s="1251"/>
      <c r="C11" s="1255">
        <v>1.4999999999999999e-002</v>
      </c>
    </row>
    <row r="12" spans="1:7" ht="18" customHeight="1">
      <c r="A12" s="1248" t="s">
        <v>59</v>
      </c>
      <c r="B12" s="1251"/>
      <c r="C12" s="1255">
        <v>2.3e-002</v>
      </c>
    </row>
    <row r="13" spans="1:7" ht="18" customHeight="1">
      <c r="A13" s="1248" t="s">
        <v>305</v>
      </c>
      <c r="B13" s="1251"/>
      <c r="C13" s="1255">
        <v>1.7000000000000001e-002</v>
      </c>
    </row>
    <row r="14" spans="1:7" ht="18" customHeight="1">
      <c r="A14" s="1248" t="s">
        <v>307</v>
      </c>
      <c r="B14" s="1251"/>
      <c r="C14" s="1255">
        <v>1.7000000000000001e-002</v>
      </c>
    </row>
    <row r="15" spans="1:7" ht="18" customHeight="1">
      <c r="A15" s="1248" t="s">
        <v>309</v>
      </c>
      <c r="B15" s="1251"/>
      <c r="C15" s="1255">
        <v>2.3e-002</v>
      </c>
    </row>
    <row r="16" spans="1:7" ht="18" customHeight="1">
      <c r="A16" s="1248" t="s">
        <v>310</v>
      </c>
      <c r="B16" s="1251"/>
      <c r="C16" s="1255">
        <v>1.6e-002</v>
      </c>
    </row>
    <row r="17" spans="1:3" ht="18" customHeight="1">
      <c r="A17" s="1248" t="s">
        <v>55</v>
      </c>
      <c r="B17" s="1251"/>
      <c r="C17" s="1255">
        <v>1.6e-002</v>
      </c>
    </row>
    <row r="18" spans="1:3" ht="18" customHeight="1">
      <c r="A18" s="1248" t="s">
        <v>311</v>
      </c>
      <c r="B18" s="1251"/>
      <c r="C18" s="1255">
        <v>1.6e-002</v>
      </c>
    </row>
    <row r="19" spans="1:3" ht="18" customHeight="1">
      <c r="A19" s="1248" t="s">
        <v>314</v>
      </c>
      <c r="B19" s="1251"/>
      <c r="C19" s="1255">
        <v>8.0000000000000002e-003</v>
      </c>
    </row>
    <row r="20" spans="1:3" ht="18" customHeight="1">
      <c r="A20" s="1248" t="s">
        <v>315</v>
      </c>
      <c r="B20" s="1251"/>
      <c r="C20" s="1255">
        <v>8.0000000000000002e-003</v>
      </c>
    </row>
    <row r="21" spans="1:3" ht="18" customHeight="1">
      <c r="A21" s="1248" t="s">
        <v>316</v>
      </c>
      <c r="B21" s="1251"/>
      <c r="C21" s="1255">
        <v>5.0000000000000001e-003</v>
      </c>
    </row>
    <row r="22" spans="1:3" ht="18" customHeight="1">
      <c r="A22" s="1248" t="s">
        <v>317</v>
      </c>
      <c r="B22" s="1251"/>
      <c r="C22" s="1255">
        <v>5.0000000000000001e-003</v>
      </c>
    </row>
    <row r="23" spans="1:3" ht="18" customHeight="1">
      <c r="A23" s="1248" t="s">
        <v>25</v>
      </c>
      <c r="B23" s="1251"/>
      <c r="C23" s="1255">
        <v>5.0000000000000001e-003</v>
      </c>
    </row>
    <row r="24" spans="1:3" ht="18" customHeight="1">
      <c r="A24" s="1249" t="s">
        <v>312</v>
      </c>
      <c r="B24" s="1252"/>
      <c r="C24" s="1255">
        <v>5.0000000000000001e-003</v>
      </c>
    </row>
    <row r="25" spans="1:3" ht="18" customHeight="1">
      <c r="A25" s="1250" t="s">
        <v>318</v>
      </c>
      <c r="B25" s="1253"/>
      <c r="C25" s="1256">
        <v>2.4e-002</v>
      </c>
    </row>
    <row r="26" spans="1:3" ht="18" customHeight="1">
      <c r="A26" s="1249" t="s">
        <v>319</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H34"/>
  <sheetViews>
    <sheetView topLeftCell="A13" workbookViewId="0">
      <selection activeCell="B33" sqref="B33"/>
    </sheetView>
  </sheetViews>
  <sheetFormatPr defaultRowHeight="13.2"/>
  <cols>
    <col min="1" max="1" width="29.6640625" customWidth="1"/>
    <col min="2" max="2" width="12.625" customWidth="1"/>
    <col min="3" max="3" width="15" customWidth="1"/>
    <col min="4" max="8" width="12.5" customWidth="1"/>
  </cols>
  <sheetData>
    <row r="1" spans="1:8">
      <c r="A1" s="1" t="s">
        <v>228</v>
      </c>
      <c r="B1" s="1"/>
      <c r="C1" s="1"/>
      <c r="D1" s="1"/>
      <c r="E1" s="1"/>
      <c r="F1" s="1"/>
      <c r="G1" s="1"/>
      <c r="H1" s="1"/>
    </row>
    <row r="2" spans="1:8">
      <c r="A2" s="1"/>
      <c r="B2" s="1"/>
      <c r="C2" s="1"/>
      <c r="D2" s="1"/>
      <c r="E2" s="1"/>
      <c r="F2" s="1"/>
      <c r="G2" s="1"/>
      <c r="H2" s="1"/>
    </row>
    <row r="3" spans="1:8" ht="16.2">
      <c r="A3" s="1258" t="s">
        <v>359</v>
      </c>
      <c r="B3" s="1258"/>
      <c r="C3" s="1258"/>
      <c r="D3" s="1258"/>
      <c r="E3" s="1258"/>
      <c r="F3" s="1258"/>
      <c r="G3" s="1258"/>
      <c r="H3" s="1258"/>
    </row>
    <row r="4" spans="1:8">
      <c r="A4" s="1259"/>
      <c r="B4" s="1259"/>
      <c r="C4" s="1259"/>
      <c r="D4" s="1259"/>
      <c r="E4" s="1259"/>
      <c r="F4" s="1259"/>
      <c r="G4" s="1259"/>
      <c r="H4" s="1259"/>
    </row>
    <row r="5" spans="1:8">
      <c r="A5" s="1259"/>
      <c r="B5" s="1259"/>
      <c r="C5" s="1259"/>
      <c r="D5" s="1259"/>
      <c r="E5" s="1259"/>
      <c r="F5" s="1259"/>
      <c r="G5" s="1259"/>
      <c r="H5" s="1259"/>
    </row>
    <row r="6" spans="1:8" ht="13.95">
      <c r="A6" s="150" t="s">
        <v>447</v>
      </c>
      <c r="B6" s="1"/>
      <c r="C6" s="1"/>
      <c r="D6" s="1"/>
      <c r="E6" s="1"/>
      <c r="F6" s="1"/>
      <c r="G6" s="1"/>
      <c r="H6" s="1"/>
    </row>
    <row r="7" spans="1:8">
      <c r="A7" s="1260" t="s">
        <v>425</v>
      </c>
      <c r="B7" s="1271" t="s">
        <v>448</v>
      </c>
      <c r="C7" s="1281"/>
      <c r="D7" s="1259"/>
      <c r="E7" s="1"/>
      <c r="F7" s="1"/>
      <c r="G7" s="1259"/>
      <c r="H7" s="1"/>
    </row>
    <row r="8" spans="1:8" ht="13.95">
      <c r="A8" s="1261"/>
      <c r="B8" s="1272" t="s">
        <v>435</v>
      </c>
      <c r="C8" s="1282" t="s">
        <v>48</v>
      </c>
      <c r="D8" s="1259"/>
      <c r="E8" s="1"/>
      <c r="F8" s="1"/>
      <c r="G8" s="1259"/>
      <c r="H8" s="1"/>
    </row>
    <row r="9" spans="1:8">
      <c r="A9" s="1262" t="s">
        <v>417</v>
      </c>
      <c r="B9" s="1273" t="s">
        <v>450</v>
      </c>
      <c r="C9" s="1283">
        <f>SUMIF('別紙様式2-2 個表_処遇'!L11:L800,B9,'別紙様式2-2 個表_処遇'!AH11:AH800)</f>
        <v>0</v>
      </c>
      <c r="D9" s="1293"/>
      <c r="E9" s="1"/>
      <c r="F9" s="1"/>
      <c r="G9" s="1293"/>
      <c r="H9" s="1"/>
    </row>
    <row r="10" spans="1:8" ht="13.95">
      <c r="A10" s="1262"/>
      <c r="B10" s="1274" t="s">
        <v>77</v>
      </c>
      <c r="C10" s="1284" t="e">
        <f>C11-C9</f>
        <v>#VALUE!</v>
      </c>
      <c r="D10" s="1293"/>
      <c r="E10" s="1"/>
      <c r="F10" s="1"/>
      <c r="G10" s="1293"/>
      <c r="H10" s="1"/>
    </row>
    <row r="11" spans="1:8" ht="14.7">
      <c r="A11" s="1263"/>
      <c r="B11" s="1275" t="s">
        <v>43</v>
      </c>
      <c r="C11" s="1285" t="str">
        <f>'別紙様式2-2 個表_処遇'!O5</f>
        <v/>
      </c>
      <c r="D11" s="1293"/>
      <c r="E11" s="1"/>
      <c r="F11" s="1"/>
      <c r="G11" s="1293"/>
      <c r="H11" s="1"/>
    </row>
    <row r="12" spans="1:8" ht="13.95">
      <c r="A12" s="1264" t="s">
        <v>217</v>
      </c>
      <c r="B12" s="1273" t="s">
        <v>450</v>
      </c>
      <c r="C12" s="1283">
        <f>SUMIF('別紙様式2-3 個表_特定'!L11:L800,B12,'別紙様式2-3 個表_特定'!AI11:AI800)</f>
        <v>0</v>
      </c>
      <c r="D12" s="1293"/>
      <c r="E12" s="1"/>
      <c r="F12" s="1"/>
      <c r="G12" s="1293"/>
      <c r="H12" s="1"/>
    </row>
    <row r="13" spans="1:8" ht="13.95">
      <c r="A13" s="1265"/>
      <c r="B13" s="1276" t="s">
        <v>77</v>
      </c>
      <c r="C13" s="1284" t="e">
        <f>C14-C12</f>
        <v>#VALUE!</v>
      </c>
      <c r="D13" s="1"/>
      <c r="E13" s="1"/>
      <c r="F13" s="1"/>
      <c r="G13" s="1"/>
      <c r="H13" s="1"/>
    </row>
    <row r="14" spans="1:8" ht="14.7">
      <c r="A14" s="1266"/>
      <c r="B14" s="1277" t="s">
        <v>43</v>
      </c>
      <c r="C14" s="1285" t="str">
        <f>'別紙様式2-3 個表_特定'!O5</f>
        <v/>
      </c>
      <c r="D14" s="1"/>
      <c r="E14" s="1"/>
      <c r="F14" s="1"/>
      <c r="G14" s="1"/>
      <c r="H14" s="1"/>
    </row>
    <row r="15" spans="1:8" ht="13.95">
      <c r="A15" s="1264" t="s">
        <v>386</v>
      </c>
      <c r="B15" s="1273" t="s">
        <v>450</v>
      </c>
      <c r="C15" s="1283">
        <f>SUMIF('別紙様式2-4 個表_ベースアップ'!L11:L800,B15,'別紙様式2-4 個表_ベースアップ'!AG11:AG800)</f>
        <v>0</v>
      </c>
      <c r="D15" s="1293"/>
      <c r="E15" s="1"/>
      <c r="F15" s="1"/>
      <c r="G15" s="1293"/>
      <c r="H15" s="1"/>
    </row>
    <row r="16" spans="1:8" ht="13.95">
      <c r="A16" s="1265"/>
      <c r="B16" s="1276" t="s">
        <v>77</v>
      </c>
      <c r="C16" s="1284" t="e">
        <f>C17-C15</f>
        <v>#VALUE!</v>
      </c>
      <c r="D16" s="1"/>
      <c r="E16" s="1"/>
      <c r="F16" s="1"/>
      <c r="G16" s="1"/>
      <c r="H16" s="1"/>
    </row>
    <row r="17" spans="1:8" ht="14.7">
      <c r="A17" s="1266"/>
      <c r="B17" s="1277" t="s">
        <v>43</v>
      </c>
      <c r="C17" s="1285" t="str">
        <f>'別紙様式2-4 個表_ベースアップ'!O5</f>
        <v/>
      </c>
      <c r="D17" s="1"/>
      <c r="E17" s="1"/>
      <c r="F17" s="1"/>
      <c r="G17" s="1"/>
      <c r="H17" s="1"/>
    </row>
    <row r="18" spans="1:8" ht="13.95">
      <c r="A18" s="150"/>
      <c r="B18" s="1"/>
      <c r="C18" s="1"/>
      <c r="D18" s="1"/>
      <c r="E18" s="1"/>
      <c r="F18" s="1"/>
      <c r="G18" s="1"/>
      <c r="H18" s="1"/>
    </row>
    <row r="19" spans="1:8">
      <c r="A19" s="150"/>
      <c r="B19" s="1"/>
      <c r="C19" s="1"/>
      <c r="D19" s="1"/>
      <c r="E19" s="1"/>
      <c r="F19" s="1"/>
      <c r="G19" s="1"/>
      <c r="H19" s="1"/>
    </row>
    <row r="20" spans="1:8">
      <c r="A20" s="150"/>
      <c r="B20" s="1"/>
      <c r="C20" s="1"/>
      <c r="D20" s="1"/>
      <c r="E20" s="1"/>
      <c r="F20" s="1"/>
      <c r="G20" s="1"/>
      <c r="H20" s="1"/>
    </row>
    <row r="21" spans="1:8" ht="13.95">
      <c r="A21" s="1" t="s">
        <v>136</v>
      </c>
      <c r="B21" s="1"/>
      <c r="C21" s="1"/>
      <c r="D21" s="1"/>
      <c r="E21" s="1"/>
      <c r="F21" s="1"/>
      <c r="G21" s="1"/>
      <c r="H21" s="1"/>
    </row>
    <row r="22" spans="1:8" ht="13.95">
      <c r="A22" s="1267" t="s">
        <v>425</v>
      </c>
      <c r="B22" s="1278" t="s">
        <v>370</v>
      </c>
      <c r="C22" s="1286"/>
      <c r="D22" s="1286"/>
      <c r="E22" s="1286"/>
      <c r="F22" s="1295"/>
      <c r="G22" s="1"/>
      <c r="H22" s="1"/>
    </row>
    <row r="23" spans="1:8">
      <c r="A23" s="1268" t="s">
        <v>417</v>
      </c>
      <c r="B23" s="1279" t="s">
        <v>435</v>
      </c>
      <c r="C23" s="1279" t="s">
        <v>449</v>
      </c>
      <c r="D23" s="1279" t="s">
        <v>54</v>
      </c>
      <c r="E23" s="1279" t="s">
        <v>76</v>
      </c>
      <c r="F23" s="1296" t="s">
        <v>98</v>
      </c>
      <c r="G23" s="1"/>
      <c r="H23" s="1"/>
    </row>
    <row r="24" spans="1:8">
      <c r="A24" s="1268"/>
      <c r="B24" s="1276" t="s">
        <v>450</v>
      </c>
      <c r="C24" s="1287">
        <f>SUM(D24:F24)</f>
        <v>0</v>
      </c>
      <c r="D24" s="1287">
        <f>COUNTIFS('別紙様式2-2 個表_処遇'!L11:L800,B24,'別紙様式2-2 個表_処遇'!T11:T800,D23)</f>
        <v>0</v>
      </c>
      <c r="E24" s="1287">
        <f>COUNTIFS('別紙様式2-2 個表_処遇'!L11:L800,B24,'別紙様式2-2 個表_処遇'!T11:T800,E23)</f>
        <v>0</v>
      </c>
      <c r="F24" s="1297">
        <f>COUNTIFS('別紙様式2-2 個表_処遇'!L11:L800,B24,'別紙様式2-2 個表_処遇'!T11:T800,F23)</f>
        <v>0</v>
      </c>
      <c r="G24" s="1"/>
      <c r="H24" s="1"/>
    </row>
    <row r="25" spans="1:8">
      <c r="A25" s="1268"/>
      <c r="B25" s="1276" t="s">
        <v>77</v>
      </c>
      <c r="C25" s="1287">
        <f>SUM(D25:F25)</f>
        <v>0</v>
      </c>
      <c r="D25" s="1287">
        <f>D26-D24</f>
        <v>0</v>
      </c>
      <c r="E25" s="1287">
        <f>E26-E24</f>
        <v>0</v>
      </c>
      <c r="F25" s="1297">
        <f>F26-F24</f>
        <v>0</v>
      </c>
      <c r="G25" s="1"/>
      <c r="H25" s="1"/>
    </row>
    <row r="26" spans="1:8" ht="13.95">
      <c r="A26" s="1269"/>
      <c r="B26" s="1280" t="s">
        <v>43</v>
      </c>
      <c r="C26" s="1288">
        <f>SUM(D26:F26)</f>
        <v>0</v>
      </c>
      <c r="D26" s="1288">
        <f>COUNTIF('別紙様式2-2 個表_処遇'!T11:T800,D23)</f>
        <v>0</v>
      </c>
      <c r="E26" s="1288">
        <f>COUNTIF('別紙様式2-2 個表_処遇'!T11:T800,E23)</f>
        <v>0</v>
      </c>
      <c r="F26" s="1288">
        <f>COUNTIF('別紙様式2-2 個表_処遇'!T11:T800,F23)</f>
        <v>0</v>
      </c>
      <c r="G26" s="1"/>
      <c r="H26" s="1"/>
    </row>
    <row r="27" spans="1:8">
      <c r="A27" s="1270" t="s">
        <v>217</v>
      </c>
      <c r="B27" s="1271" t="s">
        <v>435</v>
      </c>
      <c r="C27" s="1271" t="s">
        <v>449</v>
      </c>
      <c r="D27" s="1271" t="s">
        <v>60</v>
      </c>
      <c r="E27" s="1281" t="s">
        <v>61</v>
      </c>
      <c r="F27" s="758"/>
      <c r="G27" s="758"/>
      <c r="H27" s="758"/>
    </row>
    <row r="28" spans="1:8">
      <c r="A28" s="1268"/>
      <c r="B28" s="1276" t="s">
        <v>450</v>
      </c>
      <c r="C28" s="1289">
        <f>SUM(D28:E28)</f>
        <v>0</v>
      </c>
      <c r="D28" s="1289">
        <f>COUNTIFS('別紙様式2-3 個表_特定'!L11:L800,B28,'別紙様式2-3 個表_特定'!T11:T800,D27)</f>
        <v>0</v>
      </c>
      <c r="E28" s="1291">
        <f>COUNTIFS('別紙様式2-3 個表_特定'!L11:L800,B28,'別紙様式2-3 個表_特定'!T11:T800,E27)</f>
        <v>0</v>
      </c>
      <c r="F28" s="1294"/>
      <c r="G28" s="1294"/>
      <c r="H28" s="1294"/>
    </row>
    <row r="29" spans="1:8">
      <c r="A29" s="1268"/>
      <c r="B29" s="1276" t="s">
        <v>77</v>
      </c>
      <c r="C29" s="1289">
        <f>SUM(D29:E29)</f>
        <v>0</v>
      </c>
      <c r="D29" s="1289">
        <f>D30-D28</f>
        <v>0</v>
      </c>
      <c r="E29" s="1291">
        <f>E30-E28</f>
        <v>0</v>
      </c>
      <c r="F29" s="1294"/>
      <c r="G29" s="1294"/>
      <c r="H29" s="1294"/>
    </row>
    <row r="30" spans="1:8" ht="13.95">
      <c r="A30" s="1269"/>
      <c r="B30" s="1280" t="s">
        <v>43</v>
      </c>
      <c r="C30" s="1290">
        <f>SUM(D30:E30)</f>
        <v>0</v>
      </c>
      <c r="D30" s="1290">
        <f>COUNTIF('別紙様式2-3 個表_特定'!T11:T800,D27)</f>
        <v>0</v>
      </c>
      <c r="E30" s="1292">
        <f>COUNTIF('別紙様式2-3 個表_特定'!T11:T800,E27)</f>
        <v>0</v>
      </c>
      <c r="F30" s="1294"/>
      <c r="G30" s="1294"/>
      <c r="H30" s="1294"/>
    </row>
    <row r="31" spans="1:8">
      <c r="A31" s="1270" t="s">
        <v>386</v>
      </c>
      <c r="B31" s="1271" t="s">
        <v>435</v>
      </c>
      <c r="C31" s="1281" t="s">
        <v>43</v>
      </c>
      <c r="D31" s="758"/>
      <c r="E31" s="758"/>
      <c r="F31" s="758"/>
      <c r="G31" s="1"/>
      <c r="H31" s="1"/>
    </row>
    <row r="32" spans="1:8">
      <c r="A32" s="1268"/>
      <c r="B32" s="1276" t="s">
        <v>450</v>
      </c>
      <c r="C32" s="1291">
        <f>COUNTIFS('別紙様式2-4 個表_ベースアップ'!L11:L800,B32,'別紙様式2-4 個表_ベースアップ'!S11:S800,"新規")+COUNTIFS('別紙様式2-4 個表_ベースアップ'!L11:L800,B32,'別紙様式2-4 個表_ベースアップ'!S11:S800,"継続")</f>
        <v>0</v>
      </c>
      <c r="D32" s="1294"/>
      <c r="E32" s="1294"/>
      <c r="F32" s="1294"/>
      <c r="G32" s="1"/>
      <c r="H32" s="1"/>
    </row>
    <row r="33" spans="1:8">
      <c r="A33" s="1268"/>
      <c r="B33" s="1276" t="s">
        <v>77</v>
      </c>
      <c r="C33" s="1291">
        <f>C34-C32</f>
        <v>0</v>
      </c>
      <c r="D33" s="1294"/>
      <c r="E33" s="1294"/>
      <c r="F33" s="1294"/>
      <c r="G33" s="1"/>
      <c r="H33" s="1"/>
    </row>
    <row r="34" spans="1:8" ht="13.95">
      <c r="A34" s="1269"/>
      <c r="B34" s="1280" t="s">
        <v>43</v>
      </c>
      <c r="C34" s="1292">
        <f>COUNTA('別紙様式2-4 個表_ベースアップ'!S11:S800)</f>
        <v>0</v>
      </c>
      <c r="D34" s="1294"/>
      <c r="E34" s="1294"/>
      <c r="F34" s="1294"/>
      <c r="G34" s="1"/>
      <c r="H34" s="1"/>
    </row>
  </sheetData>
  <mergeCells count="10">
    <mergeCell ref="A3:H3"/>
    <mergeCell ref="B7:C7"/>
    <mergeCell ref="B22:F22"/>
    <mergeCell ref="A7:A8"/>
    <mergeCell ref="A9:A11"/>
    <mergeCell ref="A12:A14"/>
    <mergeCell ref="A15:A17"/>
    <mergeCell ref="A23:A26"/>
    <mergeCell ref="A27:A30"/>
    <mergeCell ref="A31:A34"/>
  </mergeCells>
  <phoneticPr fontId="21"/>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春日市様式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2023-03-23T06:49:09Z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2023-03-23T06:49:09Z</vt:filetime>
  </property>
</Properties>
</file>