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600" windowHeight="9420" tabRatio="911"/>
  </bookViews>
  <sheets>
    <sheet name="8-1会計別決算状況 " sheetId="3" r:id="rId1"/>
    <sheet name="8-2下水道決算" sheetId="47" r:id="rId2"/>
    <sheet name="8-3決算の状況（歳入）" sheetId="32" r:id="rId3"/>
    <sheet name="8-4市税の負担状況" sheetId="40" r:id="rId4"/>
    <sheet name="8-5決算の状況（目的別歳出）" sheetId="34" r:id="rId5"/>
    <sheet name="8-6決算の状況（性質別歳出）" sheetId="41" r:id="rId6"/>
    <sheet name="8-7市債残高" sheetId="46" r:id="rId7"/>
    <sheet name="8-8財政規模の推移" sheetId="43" r:id="rId8"/>
    <sheet name="8-9財政力指数等" sheetId="44" r:id="rId9"/>
    <sheet name="8-10健全化判断比率" sheetId="45" r:id="rId10"/>
  </sheets>
  <definedNames>
    <definedName name="Z_7AC37262_417B_5048_B6DF_80EFAE245CEC_.wvu.PrintTitles" localSheetId="0" hidden="1">'8-1会計別決算状況 '!$1:$4</definedName>
    <definedName name="_xlnm.Print_Titles" localSheetId="0">'8-1会計別決算状況 '!$1:$4</definedName>
    <definedName name="Z_56C7BEE8_E81C_7344_B1D8_4E7D29FBD2F8_.wvu.PrintTitles" localSheetId="0" hidden="1">'8-1会計別決算状況 '!$1:$4</definedName>
    <definedName name="Z_56C7BEE8_E81C_7344_B1D8_4E7D29FBD2F8_.wvu.Rows" localSheetId="0" hidden="1">'8-1会計別決算状況 '!$5:$111</definedName>
    <definedName name="Z_D3FC31F0_BD29_4247_B134_2616A8D45937_.wvu.PrintTitles" localSheetId="0" hidden="1">'8-1会計別決算状況 '!$1:$4</definedName>
    <definedName name="Z_D3FC31F0_BD29_4247_B134_2616A8D45937_.wvu.Rows" localSheetId="0" hidden="1">'8-1会計別決算状況 '!$5:$111</definedName>
    <definedName name="Z_A6F2385D_50A9_5447_A4CD_F5ACD85E22FA_.wvu.PrintTitles" localSheetId="0" hidden="1">'8-1会計別決算状況 '!$1:$4</definedName>
    <definedName name="Z_A6F2385D_50A9_5447_A4CD_F5ACD85E22FA_.wvu.Rows" localSheetId="0" hidden="1">'8-1会計別決算状況 '!$5:$111</definedName>
    <definedName name="Z_7AC37262_417B_5048_B6DF_80EFAE245CEC_.wvu.Rows" localSheetId="0" hidden="1">'8-1会計別決算状況 '!$5:$111</definedName>
    <definedName name="Z_79534611_7C05_6D4C_9013_7E1AE78077F5_.wvu.PrintArea" localSheetId="0" hidden="1">'8-1会計別決算状況 '!$A$1:$H$187</definedName>
    <definedName name="Z_79534611_7C05_6D4C_9013_7E1AE78077F5_.wvu.PrintTitles" localSheetId="0" hidden="1">'8-1会計別決算状況 '!$1:$4</definedName>
    <definedName name="Z_79534611_7C05_6D4C_9013_7E1AE78077F5_.wvu.Rows" localSheetId="0" hidden="1">'8-1会計別決算状況 '!$5:$111</definedName>
    <definedName name="Z_7AC37262_417B_5048_B6DF_80EFAE245CEC_.wvu.PrintTitles" localSheetId="2" hidden="1">'8-3決算の状況（歳入）'!$A:$A</definedName>
    <definedName name="Z_56C7BEE8_E81C_7344_B1D8_4E7D29FBD2F8_.wvu.PrintTitles" localSheetId="2" hidden="1">'8-3決算の状況（歳入）'!$A:$A</definedName>
    <definedName name="Z_56C7BEE8_E81C_7344_B1D8_4E7D29FBD2F8_.wvu.Rows" localSheetId="2" hidden="1">'8-3決算の状況（歳入）'!$3:$80</definedName>
    <definedName name="Z_D3FC31F0_BD29_4247_B134_2616A8D45937_.wvu.PrintTitles" localSheetId="2" hidden="1">'8-3決算の状況（歳入）'!$A:$A</definedName>
    <definedName name="Z_D3FC31F0_BD29_4247_B134_2616A8D45937_.wvu.Rows" localSheetId="2" hidden="1">'8-3決算の状況（歳入）'!$3:$80</definedName>
    <definedName name="Z_A6F2385D_50A9_5447_A4CD_F5ACD85E22FA_.wvu.PrintTitles" localSheetId="2" hidden="1">'8-3決算の状況（歳入）'!$A:$A</definedName>
    <definedName name="Z_79534611_7C05_6D4C_9013_7E1AE78077F5_.wvu.PrintTitles" localSheetId="2" hidden="1">'8-3決算の状況（歳入）'!$A:$A</definedName>
    <definedName name="Z_A6F2385D_50A9_5447_A4CD_F5ACD85E22FA_.wvu.Rows" localSheetId="2" hidden="1">'8-3決算の状況（歳入）'!$3:$80</definedName>
    <definedName name="Z_7AC37262_417B_5048_B6DF_80EFAE245CEC_.wvu.Rows" localSheetId="2" hidden="1">'8-3決算の状況（歳入）'!$3:$80</definedName>
    <definedName name="Z_79534611_7C05_6D4C_9013_7E1AE78077F5_.wvu.Rows" localSheetId="2" hidden="1">'8-3決算の状況（歳入）'!$3:$80</definedName>
    <definedName name="Z_79534611_7C05_6D4C_9013_7E1AE78077F5_.wvu.Cols" localSheetId="2" hidden="1">'8-3決算の状況（歳入）'!$B:$AB</definedName>
    <definedName name="_xlnm.Print_Titles" localSheetId="2">'8-3決算の状況（歳入）'!$A:$A</definedName>
    <definedName name="Z_7AC37262_417B_5048_B6DF_80EFAE245CEC_.wvu.PrintTitles" localSheetId="4" hidden="1">'8-5決算の状況（目的別歳出）'!$A:$B</definedName>
    <definedName name="Z_56C7BEE8_E81C_7344_B1D8_4E7D29FBD2F8_.wvu.PrintTitles" localSheetId="4" hidden="1">'8-5決算の状況（目的別歳出）'!$A:$B</definedName>
    <definedName name="Z_56C7BEE8_E81C_7344_B1D8_4E7D29FBD2F8_.wvu.Rows" localSheetId="4" hidden="1">'8-5決算の状況（目的別歳出）'!$3:$70</definedName>
    <definedName name="Z_D3FC31F0_BD29_4247_B134_2616A8D45937_.wvu.PrintTitles" localSheetId="4" hidden="1">'8-5決算の状況（目的別歳出）'!$A:$B</definedName>
    <definedName name="Z_D3FC31F0_BD29_4247_B134_2616A8D45937_.wvu.Rows" localSheetId="4" hidden="1">'8-5決算の状況（目的別歳出）'!$3:$70</definedName>
    <definedName name="Z_A6F2385D_50A9_5447_A4CD_F5ACD85E22FA_.wvu.PrintTitles" localSheetId="4" hidden="1">'8-5決算の状況（目的別歳出）'!$A:$B</definedName>
    <definedName name="Z_A6F2385D_50A9_5447_A4CD_F5ACD85E22FA_.wvu.Rows" localSheetId="4" hidden="1">'8-5決算の状況（目的別歳出）'!$3:$70</definedName>
    <definedName name="Z_79534611_7C05_6D4C_9013_7E1AE78077F5_.wvu.Rows" localSheetId="4" hidden="1">'8-5決算の状況（目的別歳出）'!$3:$70</definedName>
    <definedName name="Z_7AC37262_417B_5048_B6DF_80EFAE245CEC_.wvu.Rows" localSheetId="4" hidden="1">'8-5決算の状況（目的別歳出）'!$3:$70</definedName>
    <definedName name="Z_79534611_7C05_6D4C_9013_7E1AE78077F5_.wvu.PrintTitles" localSheetId="4" hidden="1">'8-5決算の状況（目的別歳出）'!$A:$B</definedName>
    <definedName name="Z_79534611_7C05_6D4C_9013_7E1AE78077F5_.wvu.Cols" localSheetId="4" hidden="1">'8-5決算の状況（目的別歳出）'!$C:$W</definedName>
    <definedName name="_xlnm.Print_Titles" localSheetId="4">'8-5決算の状況（目的別歳出）'!$A:$B</definedName>
    <definedName name="_xlnm.Print_Titles" localSheetId="3">'8-4市税の負担状況'!$A:$B</definedName>
    <definedName name="Z_7AC37262_417B_5048_B6DF_80EFAE245CEC_.wvu.PrintTitles" localSheetId="3" hidden="1">'8-4市税の負担状況'!$A:$B</definedName>
    <definedName name="Z_A6F2385D_50A9_5447_A4CD_F5ACD85E22FA_.wvu.PrintTitles" localSheetId="3" hidden="1">'8-4市税の負担状況'!$A:$B</definedName>
    <definedName name="Z_79534611_7C05_6D4C_9013_7E1AE78077F5_.wvu.PrintTitles" localSheetId="3" hidden="1">'8-4市税の負担状況'!$A:$B</definedName>
    <definedName name="Z_56C7BEE8_E81C_7344_B1D8_4E7D29FBD2F8_.wvu.PrintTitles" localSheetId="3" hidden="1">'8-4市税の負担状況'!$A:$B</definedName>
    <definedName name="Z_56C7BEE8_E81C_7344_B1D8_4E7D29FBD2F8_.wvu.Rows" localSheetId="3" hidden="1">'8-4市税の負担状況'!$3:$35</definedName>
    <definedName name="Z_D3FC31F0_BD29_4247_B134_2616A8D45937_.wvu.PrintTitles" localSheetId="3" hidden="1">'8-4市税の負担状況'!$A:$B</definedName>
    <definedName name="Z_D3FC31F0_BD29_4247_B134_2616A8D45937_.wvu.Rows" localSheetId="3" hidden="1">'8-4市税の負担状況'!$3:$35</definedName>
    <definedName name="Z_A6F2385D_50A9_5447_A4CD_F5ACD85E22FA_.wvu.Rows" localSheetId="3" hidden="1">'8-4市税の負担状況'!$3:$35</definedName>
    <definedName name="Z_7AC37262_417B_5048_B6DF_80EFAE245CEC_.wvu.Rows" localSheetId="3" hidden="1">'8-4市税の負担状況'!$3:$35</definedName>
    <definedName name="Z_79534611_7C05_6D4C_9013_7E1AE78077F5_.wvu.Rows" localSheetId="3" hidden="1">'8-4市税の負担状況'!$3:$35</definedName>
    <definedName name="_xlnm.Print_Titles" localSheetId="5">'8-6決算の状況（性質別歳出）'!$A:$C</definedName>
    <definedName name="Z_7AC37262_417B_5048_B6DF_80EFAE245CEC_.wvu.PrintTitles" localSheetId="5" hidden="1">'8-6決算の状況（性質別歳出）'!$A:$C</definedName>
    <definedName name="Z_56C7BEE8_E81C_7344_B1D8_4E7D29FBD2F8_.wvu.PrintTitles" localSheetId="5" hidden="1">'8-6決算の状況（性質別歳出）'!$A:$C</definedName>
    <definedName name="Z_56C7BEE8_E81C_7344_B1D8_4E7D29FBD2F8_.wvu.Rows" localSheetId="5" hidden="1">'8-6決算の状況（性質別歳出）'!$3:$66</definedName>
    <definedName name="Z_D3FC31F0_BD29_4247_B134_2616A8D45937_.wvu.PrintTitles" localSheetId="5" hidden="1">'8-6決算の状況（性質別歳出）'!$A:$C</definedName>
    <definedName name="Z_D3FC31F0_BD29_4247_B134_2616A8D45937_.wvu.Rows" localSheetId="5" hidden="1">'8-6決算の状況（性質別歳出）'!$3:$66</definedName>
    <definedName name="Z_A6F2385D_50A9_5447_A4CD_F5ACD85E22FA_.wvu.PrintTitles" localSheetId="5" hidden="1">'8-6決算の状況（性質別歳出）'!$A:$C</definedName>
    <definedName name="Z_A6F2385D_50A9_5447_A4CD_F5ACD85E22FA_.wvu.Rows" localSheetId="5" hidden="1">'8-6決算の状況（性質別歳出）'!$3:$66</definedName>
    <definedName name="Z_7AC37262_417B_5048_B6DF_80EFAE245CEC_.wvu.Rows" localSheetId="5" hidden="1">'8-6決算の状況（性質別歳出）'!$3:$66</definedName>
    <definedName name="Z_79534611_7C05_6D4C_9013_7E1AE78077F5_.wvu.Rows" localSheetId="5" hidden="1">'8-6決算の状況（性質別歳出）'!$3:$66</definedName>
    <definedName name="Z_79534611_7C05_6D4C_9013_7E1AE78077F5_.wvu.PrintTitles" localSheetId="5" hidden="1">'8-6決算の状況（性質別歳出）'!$A:$C</definedName>
    <definedName name="Z_79534611_7C05_6D4C_9013_7E1AE78077F5_.wvu.Cols" localSheetId="5" hidden="1">'8-6決算の状況（性質別歳出）'!$D:$S</definedName>
    <definedName name="Z_56C7BEE8_E81C_7344_B1D8_4E7D29FBD2F8_.wvu.Rows" localSheetId="7" hidden="1">'8-8財政規模の推移'!$3:$17,'8-8財政規模の推移'!$21:$33</definedName>
    <definedName name="Z_D3FC31F0_BD29_4247_B134_2616A8D45937_.wvu.Rows" localSheetId="7" hidden="1">'8-8財政規模の推移'!$3:$17,'8-8財政規模の推移'!$21:$33</definedName>
    <definedName name="Z_A6F2385D_50A9_5447_A4CD_F5ACD85E22FA_.wvu.Rows" localSheetId="7" hidden="1">'8-8財政規模の推移'!$3:$17,'8-8財政規模の推移'!$21:$33</definedName>
    <definedName name="Z_79534611_7C05_6D4C_9013_7E1AE78077F5_.wvu.Rows" localSheetId="7" hidden="1">'8-8財政規模の推移'!$3:$17,'8-8財政規模の推移'!$21:$33</definedName>
    <definedName name="Z_7AC37262_417B_5048_B6DF_80EFAE245CEC_.wvu.Rows" localSheetId="7" hidden="1">'8-8財政規模の推移'!$3:$17,'8-8財政規模の推移'!$21:$33</definedName>
    <definedName name="Z_56C7BEE8_E81C_7344_B1D8_4E7D29FBD2F8_.wvu.Rows" localSheetId="8" hidden="1">'8-9財政力指数等'!$4:$20</definedName>
    <definedName name="Z_D3FC31F0_BD29_4247_B134_2616A8D45937_.wvu.Rows" localSheetId="8" hidden="1">'8-9財政力指数等'!$4:$20</definedName>
    <definedName name="Z_A6F2385D_50A9_5447_A4CD_F5ACD85E22FA_.wvu.Rows" localSheetId="8" hidden="1">'8-9財政力指数等'!$4:$20</definedName>
    <definedName name="Z_79534611_7C05_6D4C_9013_7E1AE78077F5_.wvu.Rows" localSheetId="8" hidden="1">'8-9財政力指数等'!$4:$20</definedName>
    <definedName name="Z_7AC37262_417B_5048_B6DF_80EFAE245CEC_.wvu.Rows" localSheetId="8" hidden="1">'8-9財政力指数等'!$4:$20</definedName>
    <definedName name="Z_56C7BEE8_E81C_7344_B1D8_4E7D29FBD2F8_.wvu.Rows" localSheetId="9" hidden="1">'8-10健全化判断比率'!$6:$11</definedName>
    <definedName name="Z_D3FC31F0_BD29_4247_B134_2616A8D45937_.wvu.Rows" localSheetId="9" hidden="1">'8-10健全化判断比率'!$6:$11</definedName>
    <definedName name="Z_A6F2385D_50A9_5447_A4CD_F5ACD85E22FA_.wvu.Rows" localSheetId="9" hidden="1">'8-10健全化判断比率'!$6:$11</definedName>
    <definedName name="Z_79534611_7C05_6D4C_9013_7E1AE78077F5_.wvu.Rows" localSheetId="9" hidden="1">'8-10健全化判断比率'!$6:$11</definedName>
    <definedName name="Z_7AC37262_417B_5048_B6DF_80EFAE245CEC_.wvu.Rows" localSheetId="9" hidden="1">'8-10健全化判断比率'!$6:$11</definedName>
    <definedName name="_xlnm.Print_Area" localSheetId="1">'8-2下水道決算'!$A$1:$G$33</definedName>
    <definedName name="Z_A6F2385D_50A9_5447_A4CD_F5ACD85E22FA_.wvu.Rows" localSheetId="1" hidden="1">'8-2下水道決算'!$6:$21</definedName>
    <definedName name="Z_7AC37262_417B_5048_B6DF_80EFAE245CEC_.wvu.PrintArea" localSheetId="1" hidden="1">'8-2下水道決算'!$A$1:$G$33</definedName>
    <definedName name="Z_56C7BEE8_E81C_7344_B1D8_4E7D29FBD2F8_.wvu.PrintArea" localSheetId="1" hidden="1">'8-2下水道決算'!$A$1:$G$33</definedName>
    <definedName name="Z_56C7BEE8_E81C_7344_B1D8_4E7D29FBD2F8_.wvu.Rows" localSheetId="1" hidden="1">'8-2下水道決算'!$6:$21</definedName>
    <definedName name="Z_D3FC31F0_BD29_4247_B134_2616A8D45937_.wvu.PrintArea" localSheetId="1" hidden="1">'8-2下水道決算'!$A$1:$G$33</definedName>
    <definedName name="Z_D3FC31F0_BD29_4247_B134_2616A8D45937_.wvu.Rows" localSheetId="1" hidden="1">'8-2下水道決算'!$6:$21</definedName>
    <definedName name="Z_A6F2385D_50A9_5447_A4CD_F5ACD85E22FA_.wvu.PrintArea" localSheetId="1" hidden="1">'8-2下水道決算'!$A$1:$G$33</definedName>
    <definedName name="Z_7AC37262_417B_5048_B6DF_80EFAE245CEC_.wvu.Rows" localSheetId="1" hidden="1">'8-2下水道決算'!$6:$21</definedName>
    <definedName name="Z_79534611_7C05_6D4C_9013_7E1AE78077F5_.wvu.PrintArea" localSheetId="1" hidden="1">'8-2下水道決算'!$A$1:$G$33</definedName>
    <definedName name="Z_79534611_7C05_6D4C_9013_7E1AE78077F5_.wvu.Rows" localSheetId="1" hidden="1">'8-2下水道決算'!$6:$21</definedName>
  </definedNames>
  <calcPr calcId="191029" concurrentCalc="1"/>
  <customWorkbookViews>
    <customWorkbookView name="瀬戸 結理 - 個人用ビュー" guid="{D3FC31F0-BD29-4247-B134-2616A8D45937}" mergeInterval="15" personalView="1" maximized="1" xWindow="4" yWindow="33" windowWidth="1792" windowHeight="748" tabRatio="911" activeSheetId="3"/>
    <customWorkbookView name="金堂 尭人 - 個人用ビュー" guid="{A6F2385D-50A9-5447-A4CD-F5ACD85E22FA}" mergeInterval="15" personalView="1" maximized="1" xWindow="4" yWindow="33" windowWidth="1792" windowHeight="748" tabRatio="911" activeSheetId="47"/>
    <customWorkbookView name="中村 丈一郎 - 個人用ビュー" guid="{56C7BEE8-E81C-7344-B1D8-4E7D29FBD2F8}" mergeInterval="15" personalView="1" maximized="1" xWindow="4" yWindow="33" windowWidth="1792" windowHeight="748" tabRatio="911" activeSheetId="3"/>
    <customWorkbookView name="前田 湧作 - 個人用ビュー" guid="{7AC37262-417B-5048-B6DF-80EFAE245CEC}" mergeInterval="15" personalView="1" maximized="1" xWindow="4" yWindow="33" windowWidth="1792" windowHeight="748" tabRatio="911" activeSheetId="3"/>
    <customWorkbookView name="園田 拓生 - 個人用ビュー" guid="{79534611-7C05-6D4C-9013-7E1AE78077F5}" mergeInterval="15" personalView="1" maximized="1" xWindow="4" yWindow="27" windowWidth="1432" windowHeight="597" tabRatio="911" activeSheetId="3"/>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瀬戸 結理</author>
    <author>園田 拓生</author>
  </authors>
  <commentList>
    <comment ref="R100" authorId="0">
      <text>
        <r>
          <rPr>
            <b/>
            <sz val="9"/>
            <color auto="1"/>
            <rFont val="ＭＳ Ｐゴシック"/>
          </rPr>
          <t xml:space="preserve"> :端数調整+0.1</t>
        </r>
      </text>
    </comment>
    <comment ref="R102" authorId="0">
      <text>
        <r>
          <rPr>
            <b/>
            <sz val="9"/>
            <color auto="1"/>
            <rFont val="ＭＳ Ｐゴシック"/>
          </rPr>
          <t xml:space="preserve"> :</t>
        </r>
        <r>
          <rPr>
            <sz val="9"/>
            <color auto="1"/>
            <rFont val="ＭＳ Ｐゴシック"/>
          </rPr>
          <t xml:space="preserve">
端数調整+0.1</t>
        </r>
      </text>
    </comment>
    <comment ref="R103" authorId="0">
      <text>
        <r>
          <rPr>
            <b/>
            <sz val="9"/>
            <color auto="1"/>
            <rFont val="ＭＳ Ｐゴシック"/>
          </rPr>
          <t>端数調整 +0.1</t>
        </r>
      </text>
    </comment>
    <comment ref="AD87" authorId="1">
      <text>
        <r>
          <rPr>
            <sz val="9"/>
            <color auto="1"/>
            <rFont val="ＭＳ 明朝"/>
          </rPr>
          <t xml:space="preserve">端数調整　▲0.1
</t>
        </r>
      </text>
    </comment>
    <comment ref="AD106" authorId="1">
      <text>
        <r>
          <rPr>
            <sz val="10"/>
            <color auto="1"/>
            <rFont val="ＭＳ 明朝"/>
          </rPr>
          <t xml:space="preserve">端数調整+0.1
</t>
        </r>
      </text>
    </comment>
    <comment ref="AJ105" authorId="2">
      <text>
        <r>
          <rPr>
            <sz val="14"/>
            <color auto="1"/>
            <rFont val="ＭＳ 明朝"/>
          </rPr>
          <t xml:space="preserve">端数調整
△０．１
</t>
        </r>
      </text>
    </comment>
  </commentList>
</comments>
</file>

<file path=xl/comments2.xml><?xml version="1.0" encoding="utf-8"?>
<comments xmlns="http://schemas.openxmlformats.org/spreadsheetml/2006/main">
  <authors>
    <author>瀬戸 結理</author>
  </authors>
  <commentList>
    <comment ref="N66" authorId="0">
      <text>
        <r>
          <rPr>
            <sz val="10"/>
            <color auto="1"/>
            <rFont val="ＭＳ 明朝"/>
          </rPr>
          <t xml:space="preserve">端数調整▲0.1
</t>
        </r>
      </text>
    </comment>
  </commentList>
</comments>
</file>

<file path=xl/comments3.xml><?xml version="1.0" encoding="utf-8"?>
<comments xmlns="http://schemas.openxmlformats.org/spreadsheetml/2006/main">
  <authors>
    <author xml:space="preserve"> </author>
    <author>瀬戸 結理</author>
    <author>園田 拓生</author>
  </authors>
  <commentList>
    <comment ref="G85" authorId="0">
      <text>
        <r>
          <rPr>
            <sz val="9"/>
            <color auto="1"/>
            <rFont val="ＭＳ Ｐゴシック"/>
          </rPr>
          <t>端数調整＋1</t>
        </r>
      </text>
    </comment>
    <comment ref="M80" authorId="0">
      <text>
        <r>
          <rPr>
            <b/>
            <sz val="9"/>
            <color auto="1"/>
            <rFont val="ＭＳ Ｐゴシック"/>
          </rPr>
          <t xml:space="preserve"> 端数調整▲0.1
</t>
        </r>
      </text>
    </comment>
    <comment ref="P79" authorId="0">
      <text>
        <r>
          <rPr>
            <b/>
            <sz val="9"/>
            <color auto="1"/>
            <rFont val="ＭＳ Ｐゴシック"/>
          </rPr>
          <t>端数調整+0.1</t>
        </r>
      </text>
    </comment>
    <comment ref="Y85" authorId="1">
      <text>
        <r>
          <rPr>
            <sz val="8"/>
            <color auto="1"/>
            <rFont val="ＭＳ 明朝"/>
          </rPr>
          <t xml:space="preserve">端数調整▲0.1
</t>
        </r>
      </text>
    </comment>
    <comment ref="AE76" authorId="2">
      <text>
        <r>
          <rPr>
            <sz val="14"/>
            <color auto="1"/>
            <rFont val="ＭＳ 明朝"/>
          </rPr>
          <t xml:space="preserve">端数調整＋0.1
</t>
        </r>
      </text>
    </comment>
  </commentList>
</comments>
</file>

<file path=xl/comments4.xml><?xml version="1.0" encoding="utf-8"?>
<comments xmlns="http://schemas.openxmlformats.org/spreadsheetml/2006/main">
  <authors>
    <author xml:space="preserve"> </author>
    <author>瀬戸 結理</author>
    <author>園田 拓生</author>
  </authors>
  <commentList>
    <comment ref="M70" authorId="0">
      <text>
        <r>
          <rPr>
            <b/>
            <sz val="9"/>
            <color auto="1"/>
            <rFont val="ＭＳ Ｐゴシック"/>
          </rPr>
          <t>端数調整▲0.1</t>
        </r>
      </text>
    </comment>
    <comment ref="U77" authorId="1">
      <text>
        <r>
          <rPr>
            <sz val="8"/>
            <color auto="1"/>
            <rFont val="ＭＳ 明朝"/>
          </rPr>
          <t xml:space="preserve">端数調整　+0.1
</t>
        </r>
      </text>
    </comment>
    <comment ref="Y71" authorId="2">
      <text>
        <r>
          <rPr>
            <sz val="14"/>
            <color auto="1"/>
            <rFont val="ＭＳ 明朝"/>
          </rPr>
          <t xml:space="preserve">端数調整＋0.1
</t>
        </r>
      </text>
    </comment>
  </commentList>
</comments>
</file>

<file path=xl/comments5.xml><?xml version="1.0" encoding="utf-8"?>
<comments xmlns="http://schemas.openxmlformats.org/spreadsheetml/2006/main">
  <authors>
    <author xml:space="preserve"> </author>
    <author>園田 拓生</author>
  </authors>
  <commentList>
    <comment ref="F11" authorId="0">
      <text>
        <r>
          <rPr>
            <b/>
            <sz val="9"/>
            <color auto="1"/>
            <rFont val="ＭＳ Ｐゴシック"/>
          </rPr>
          <t>端数調整＋1</t>
        </r>
      </text>
    </comment>
    <comment ref="C12" authorId="0">
      <text>
        <r>
          <rPr>
            <b/>
            <sz val="9"/>
            <color auto="1"/>
            <rFont val="ＭＳ Ｐゴシック"/>
          </rPr>
          <t>端数調整＋1</t>
        </r>
      </text>
    </comment>
    <comment ref="F12" authorId="0">
      <text>
        <r>
          <rPr>
            <b/>
            <sz val="9"/>
            <color auto="1"/>
            <rFont val="ＭＳ Ｐゴシック"/>
          </rPr>
          <t>端数調整＋1</t>
        </r>
      </text>
    </comment>
    <comment ref="B18" authorId="1">
      <text>
        <r>
          <rPr>
            <sz val="14"/>
            <color auto="1"/>
            <rFont val="ＭＳ 明朝"/>
          </rPr>
          <t xml:space="preserve">土地特会含む
</t>
        </r>
      </text>
    </comment>
  </commentList>
</comments>
</file>

<file path=xl/sharedStrings.xml><?xml version="1.0" encoding="utf-8"?>
<sst xmlns="http://schemas.openxmlformats.org/spreadsheetml/2006/main" xmlns:r="http://schemas.openxmlformats.org/officeDocument/2006/relationships" count="217" uniqueCount="217">
  <si>
    <t>平成17年度</t>
  </si>
  <si>
    <t>会計区分</t>
  </si>
  <si>
    <t>（単位：千円）</t>
  </si>
  <si>
    <t>（注1）下水道事業会計は、地方公営企業法適用であるため別表</t>
  </si>
  <si>
    <t>8-1 ■ 会計別決算状況</t>
  </si>
  <si>
    <t>筑紫地区障害程度区分等審査会事業特別会計</t>
  </si>
  <si>
    <t>老人保健医療事業特別会計</t>
  </si>
  <si>
    <t>　　　　　区分
年度</t>
  </si>
  <si>
    <t>実質収支
（3）-（4）</t>
  </si>
  <si>
    <t>平成９年度</t>
  </si>
  <si>
    <t>形式収支
（1)-(2)=(3）</t>
  </si>
  <si>
    <t>歳　入
(1)　　</t>
  </si>
  <si>
    <t>繰越額
(4)</t>
  </si>
  <si>
    <t>歳　出
(2)</t>
  </si>
  <si>
    <t>平成10年度</t>
  </si>
  <si>
    <t>　　　関係団体の借金のうち春日市が負担しなければならないものも含まれる。</t>
  </si>
  <si>
    <t>平成27年度</t>
  </si>
  <si>
    <t>歳入</t>
  </si>
  <si>
    <t>平成21年度</t>
  </si>
  <si>
    <t>県支出金</t>
  </si>
  <si>
    <t>一般会計</t>
  </si>
  <si>
    <t>収益的収支</t>
  </si>
  <si>
    <t>平成23年度</t>
  </si>
  <si>
    <t>国民健康保険事業特別会計</t>
  </si>
  <si>
    <t>(単位：千円）</t>
  </si>
  <si>
    <t>合計</t>
  </si>
  <si>
    <t>土地取得事業特別会計</t>
  </si>
  <si>
    <t>駐車場事業特別会計</t>
  </si>
  <si>
    <t>平成14年度</t>
  </si>
  <si>
    <t>平成11年度</t>
  </si>
  <si>
    <t>（注6）平成24年度から、筑紫地区障害程度区分等審査会事業特別会計が新設</t>
  </si>
  <si>
    <t>筑紫地区介護認定特別会計</t>
  </si>
  <si>
    <t>資本的収支</t>
  </si>
  <si>
    <t>平成24年度</t>
  </si>
  <si>
    <t>（注2）全ての会計の赤字の度合いを示す指標。</t>
  </si>
  <si>
    <t>　　
　　　　区分
年度</t>
  </si>
  <si>
    <t>平成12年度</t>
  </si>
  <si>
    <t>（注2）平成21年度から、筑紫地区介護認定審査会事業特別会計が新設</t>
  </si>
  <si>
    <t>繰出金</t>
  </si>
  <si>
    <t>平成20年度</t>
  </si>
  <si>
    <t>市民税（法人）</t>
  </si>
  <si>
    <t>介護保険事業特別会計</t>
  </si>
  <si>
    <t>平成13年度</t>
  </si>
  <si>
    <t>都市開発資金事業特別会計</t>
  </si>
  <si>
    <t>資本的支出</t>
  </si>
  <si>
    <t>8-2 ■ 下水道事業会計決算状況</t>
  </si>
  <si>
    <t>平成15年度</t>
  </si>
  <si>
    <t>市たばこ税</t>
  </si>
  <si>
    <t>平成18年度</t>
  </si>
  <si>
    <t>平成16年度</t>
  </si>
  <si>
    <t>（注8）令和元年度から、筑紫地区介護認定審査会事業特別会計が新設</t>
  </si>
  <si>
    <t>平成19年度</t>
  </si>
  <si>
    <t>早期
健全化</t>
  </si>
  <si>
    <t>後期高齢者医療事業特別会計</t>
  </si>
  <si>
    <t>－</t>
  </si>
  <si>
    <t>筑紫地区介護認定審査会事業特別会計</t>
  </si>
  <si>
    <t>平成２年度</t>
  </si>
  <si>
    <t>平成25年度</t>
  </si>
  <si>
    <t>平成26年度</t>
  </si>
  <si>
    <t>地方特例交付金</t>
  </si>
  <si>
    <t>平成22年度</t>
  </si>
  <si>
    <t>筑紫地区介護認定審査会
事業特別会計</t>
  </si>
  <si>
    <t>（注4）老人保健医療事業特別会計は平成22年度で廃止</t>
  </si>
  <si>
    <t>平成28年度</t>
  </si>
  <si>
    <t>平成29年度</t>
  </si>
  <si>
    <t>平成30年度</t>
  </si>
  <si>
    <t>固定資産税
（純固定資産税）</t>
  </si>
  <si>
    <t>令和元年度</t>
  </si>
  <si>
    <t>令和２年度</t>
  </si>
  <si>
    <t>8-9 ■財政力指数等</t>
  </si>
  <si>
    <t>（注3）土地取得事業特別会計は平成21年度で廃止</t>
  </si>
  <si>
    <t>（注5）筑紫地区介護認定審査会事業特別会計は輪番制のため平成23年度から一旦廃止</t>
  </si>
  <si>
    <t>（注7）筑紫地区障害程度区分等審査会事業特別会計（現「筑紫地区障害支援区分等審査会事業特別会計」）は輪番制のため</t>
  </si>
  <si>
    <t>　　　平成26年度から一旦廃止</t>
  </si>
  <si>
    <t>　　　区分
年度</t>
  </si>
  <si>
    <t>収益的収入</t>
  </si>
  <si>
    <t>収益的支出</t>
  </si>
  <si>
    <t>資本的収入</t>
  </si>
  <si>
    <t>平成４年度</t>
  </si>
  <si>
    <t>繰入金</t>
  </si>
  <si>
    <t>8-3 ■決算の状況（歳入）</t>
  </si>
  <si>
    <t>　　　　　　年度
区分</t>
  </si>
  <si>
    <t>平成7年度</t>
  </si>
  <si>
    <t>経常収支比率＝</t>
  </si>
  <si>
    <t>平成8年度</t>
  </si>
  <si>
    <t>財政力
指数</t>
  </si>
  <si>
    <t>平成9年度</t>
  </si>
  <si>
    <t>平成５年度</t>
  </si>
  <si>
    <t>公債費</t>
  </si>
  <si>
    <t>金額
（千円）</t>
  </si>
  <si>
    <t>構成比
（％）</t>
  </si>
  <si>
    <t>伸率
（％）</t>
  </si>
  <si>
    <t>市税</t>
  </si>
  <si>
    <t>年度末残高</t>
  </si>
  <si>
    <t>地方譲与税</t>
  </si>
  <si>
    <t>利子割交付金</t>
  </si>
  <si>
    <t>配当割交付金</t>
  </si>
  <si>
    <t>株式等譲渡
所得割交付金</t>
  </si>
  <si>
    <t>地方消費税
交付金</t>
  </si>
  <si>
    <t>皆増</t>
  </si>
  <si>
    <t>決算額
（千円）</t>
  </si>
  <si>
    <t>ゴルフ場利用税
交付金</t>
  </si>
  <si>
    <t>特別地方消費税
交付金</t>
  </si>
  <si>
    <t>自動車取得税
交付金</t>
  </si>
  <si>
    <t>国有提供施設等所在
市町村助成交付金</t>
  </si>
  <si>
    <t>国庫支出金</t>
  </si>
  <si>
    <t>地方交付税</t>
  </si>
  <si>
    <t>交通安全対策
特別交付金</t>
  </si>
  <si>
    <t>（注3）借金等の負債が、財政を圧迫している度合いを示す指標（３か年平均）。この「借金等」には、一部事務組合等の</t>
  </si>
  <si>
    <t>分担金及び負担金</t>
  </si>
  <si>
    <t>使用料及び手数料</t>
  </si>
  <si>
    <t>財産収入</t>
  </si>
  <si>
    <t>寄附金</t>
  </si>
  <si>
    <t>繰越金</t>
  </si>
  <si>
    <t>諸収入</t>
  </si>
  <si>
    <t>歳　出　合　計</t>
  </si>
  <si>
    <t>市債</t>
  </si>
  <si>
    <t>歳入合計</t>
  </si>
  <si>
    <t>皆減</t>
  </si>
  <si>
    <t>法人事業税交付金</t>
  </si>
  <si>
    <t>環境性能割交付金</t>
  </si>
  <si>
    <t>（注1）平成29年度から「国有提供施設等所在市町村助成交付金」の項目を追加</t>
  </si>
  <si>
    <t>（注1）令和元年度から「環境性能割交付金」の項目を追加</t>
  </si>
  <si>
    <t>補助費等</t>
  </si>
  <si>
    <t>　　　　　　　　　　　年度
区分</t>
  </si>
  <si>
    <t>8-4 ■市税の負担状況</t>
  </si>
  <si>
    <t>実質収支
比率
（％）</t>
  </si>
  <si>
    <t>　　　　　　年度
区分</t>
  </si>
  <si>
    <t>総額
（百万円）</t>
  </si>
  <si>
    <t>市民一人
当たり負担額
（円）</t>
  </si>
  <si>
    <t>市民税（個人）</t>
  </si>
  <si>
    <t>固定資産税
（交付金納付金）</t>
  </si>
  <si>
    <t>軽自動車税</t>
  </si>
  <si>
    <t>都市計画税</t>
  </si>
  <si>
    <t>合　　計</t>
  </si>
  <si>
    <t>　　　　　　年度
　区分</t>
  </si>
  <si>
    <t>8-8 ■財政規模（一般会計）の推移</t>
  </si>
  <si>
    <t>8-5 ■決算の状況（目的別歳出）</t>
  </si>
  <si>
    <t>　　　　　年度
区分</t>
  </si>
  <si>
    <t>議　会　費</t>
  </si>
  <si>
    <t>総　務　費</t>
  </si>
  <si>
    <t>民　生　費</t>
  </si>
  <si>
    <t>衛　生　費</t>
  </si>
  <si>
    <t>労　働　費</t>
  </si>
  <si>
    <t>農林水産業費</t>
  </si>
  <si>
    <t>商　工　費</t>
  </si>
  <si>
    <t>土　木　費</t>
  </si>
  <si>
    <t>将来負担比率（注4）</t>
  </si>
  <si>
    <t>消　防　費</t>
  </si>
  <si>
    <t>教　育　費</t>
  </si>
  <si>
    <t>令和３年度</t>
  </si>
  <si>
    <t>災害復旧費</t>
  </si>
  <si>
    <t>公　債　費</t>
  </si>
  <si>
    <t>連結実質赤字比率（注2）</t>
  </si>
  <si>
    <t>諸　支　出　金</t>
  </si>
  <si>
    <t>　　　　　年度
 区分</t>
  </si>
  <si>
    <t>8-6 ■決算の状況（性質別歳出）</t>
  </si>
  <si>
    <t>義務的経費</t>
  </si>
  <si>
    <t>人件費</t>
  </si>
  <si>
    <t>扶助費</t>
  </si>
  <si>
    <t>投資的経費</t>
  </si>
  <si>
    <t>普通建設事業費</t>
  </si>
  <si>
    <t>災害復旧事業費</t>
  </si>
  <si>
    <t>失業対策事業費</t>
  </si>
  <si>
    <t>　　　　　区分
　年度</t>
  </si>
  <si>
    <t>その他の
経費</t>
  </si>
  <si>
    <t>物件費</t>
  </si>
  <si>
    <t>維持補修費</t>
  </si>
  <si>
    <t>基準財政収入額
（千円）</t>
  </si>
  <si>
    <t>積立金</t>
  </si>
  <si>
    <t>投資･出資･貸付金</t>
  </si>
  <si>
    <t>判断比率</t>
  </si>
  <si>
    <t>　　　　　　　　　　　　年度
区分</t>
  </si>
  <si>
    <t>　　　　　　　　　　　　年度
　区分</t>
  </si>
  <si>
    <t>8-7 ■市債残高の状況</t>
  </si>
  <si>
    <t>年度</t>
  </si>
  <si>
    <t>前年度末</t>
  </si>
  <si>
    <t>起債額</t>
  </si>
  <si>
    <t>元金償還額</t>
  </si>
  <si>
    <t>（単位：千万円）</t>
  </si>
  <si>
    <t>税収</t>
  </si>
  <si>
    <t>財政力指数</t>
  </si>
  <si>
    <t>昭和47年度</t>
  </si>
  <si>
    <t>-</t>
  </si>
  <si>
    <t>基準</t>
  </si>
  <si>
    <t>平成３年度</t>
  </si>
  <si>
    <t>×１００</t>
  </si>
  <si>
    <t>平成６年度</t>
  </si>
  <si>
    <t>平成７年度</t>
  </si>
  <si>
    <t>平成８年度</t>
  </si>
  <si>
    <t>（単位：百万円）</t>
  </si>
  <si>
    <t>　　　　　　区分
年度</t>
  </si>
  <si>
    <t>　　　将来負担比率が「－」となるのは「将来の収入が負債を上回る」＝「健全である」ことを意味する。　</t>
  </si>
  <si>
    <t>基準財政需要額
（千円）</t>
  </si>
  <si>
    <t>経常収支
比率
（％）</t>
  </si>
  <si>
    <t>地方交付税法の規定により算定した基準財政収入額を基準財政需要額（いずれも錯誤を含まない。）で割った数値の過去３年間の平均値。
指数が高いほど、自主財源の比率が高いといえる。</t>
  </si>
  <si>
    <t>経常収支比率</t>
  </si>
  <si>
    <t>経常的経費（人件費・扶助費・公債費等）に経常一般財源収入（地方税・地方交付税・地方譲与税等）がどの程度充当されているかを見るもので、この比率が100より低ければ臨時的経費に充当できる一般財源に余裕があることになる。</t>
  </si>
  <si>
    <r>
      <rPr>
        <sz val="11"/>
        <color auto="1"/>
        <rFont val="ＭＳ ゴシック"/>
      </rPr>
      <t>経常経費充当の一般財源の額　　　　　　　　</t>
    </r>
    <r>
      <rPr>
        <u/>
        <sz val="11"/>
        <color auto="1"/>
        <rFont val="ＭＳ ゴシック"/>
      </rPr>
      <t>　　　　　</t>
    </r>
    <r>
      <rPr>
        <sz val="11"/>
        <color auto="1"/>
        <rFont val="ＭＳ ゴシック"/>
      </rPr>
      <t>　</t>
    </r>
    <r>
      <rPr>
        <u/>
        <sz val="11"/>
        <color auto="1"/>
        <rFont val="ＭＳ ゴシック"/>
      </rPr>
      <t>　</t>
    </r>
  </si>
  <si>
    <t>経常一般財源総額（※）</t>
  </si>
  <si>
    <t>※減収補てん債特例分及び臨時財政対策債を含む。</t>
  </si>
  <si>
    <t>（注4）将来の収入との比較で、借金残高等の負債が将来の財政を圧迫する度合いを示す指標。</t>
  </si>
  <si>
    <t>8-10 ■健全化判断比率</t>
  </si>
  <si>
    <t>実質赤字比率（注1）</t>
  </si>
  <si>
    <t>実質公債費比率（注3）</t>
  </si>
  <si>
    <t>財政
再生</t>
  </si>
  <si>
    <t>（注1）普通会計（一般会計）の赤字の度合いを示す指標。</t>
  </si>
  <si>
    <t>　　　表中の実質赤字比率、連結実質赤字比率において「－」となっているのは「赤字がない（黒字である）」</t>
  </si>
  <si>
    <t>　　　ことを意味する。</t>
  </si>
  <si>
    <t>（注9）令和3年度から、筑紫地区介護認定審査会事業特別会計は輪番制のため一旦廃止</t>
    <rPh sb="4" eb="6">
      <t>れいわ</t>
    </rPh>
    <rPh sb="7" eb="9">
      <t>ねんど</t>
    </rPh>
    <phoneticPr fontId="21" type="Hiragana"/>
  </si>
  <si>
    <t>令和４年度</t>
  </si>
  <si>
    <t>令和４年度</t>
    <rPh sb="0" eb="2">
      <t>レイワ</t>
    </rPh>
    <phoneticPr fontId="9"/>
  </si>
  <si>
    <t>令和５年度</t>
  </si>
  <si>
    <t>令和６年度</t>
  </si>
  <si>
    <t>令和６年度</t>
    <rPh sb="0" eb="2">
      <t>レイワ</t>
    </rPh>
    <rPh sb="3" eb="5">
      <t>ネンド</t>
    </rPh>
    <phoneticPr fontId="9"/>
  </si>
  <si>
    <t>土地取得事業特別会計</t>
    <rPh sb="0" eb="2">
      <t>トチ</t>
    </rPh>
    <rPh sb="2" eb="4">
      <t>シュトク</t>
    </rPh>
    <phoneticPr fontId="9"/>
  </si>
  <si>
    <t>（注10）令和6年度から、土地取得事業特別会計が新設</t>
    <rPh sb="5" eb="7">
      <t>れいわ</t>
    </rPh>
    <rPh sb="8" eb="10">
      <t>ねんど</t>
    </rPh>
    <rPh sb="24" eb="26">
      <t>しんせつ</t>
    </rPh>
    <phoneticPr fontId="21" type="Hiragana"/>
  </si>
</sst>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quot;-&quot;"/>
    <numFmt numFmtId="177" formatCode="#,##0_ ;[Red]\-#,##0\ "/>
    <numFmt numFmtId="178" formatCode="#,##0;&quot;▲ &quot;#,##0"/>
    <numFmt numFmtId="179" formatCode="#,##0_);[Red]\(#,##0\)"/>
    <numFmt numFmtId="180" formatCode="0.0;&quot;△ &quot;0.0"/>
    <numFmt numFmtId="181" formatCode="0.0;&quot;▲ &quot;0.0"/>
    <numFmt numFmtId="182" formatCode="#,##0.0;&quot;▲ &quot;#,##0.0"/>
    <numFmt numFmtId="183" formatCode="#,##0_ "/>
    <numFmt numFmtId="184" formatCode="0.0_ "/>
    <numFmt numFmtId="185" formatCode="0.0_);[Red]\(0.0\)"/>
    <numFmt numFmtId="186" formatCode="#,##0.0_);[Red]\(#,##0.0\)"/>
    <numFmt numFmtId="187" formatCode="0.000_);[Red]\(0.000\)"/>
    <numFmt numFmtId="188" formatCode="0.00_);[Red]\(0.00\)"/>
  </numFmts>
  <fonts count="22">
    <font>
      <sz val="14"/>
      <color auto="1"/>
      <name val="ＭＳ 明朝"/>
      <family val="1"/>
    </font>
    <font>
      <sz val="10"/>
      <color indexed="8"/>
      <name val="Arial"/>
      <family val="2"/>
    </font>
    <font>
      <sz val="9"/>
      <color auto="1"/>
      <name val="Times New Roman"/>
      <family val="1"/>
    </font>
    <font>
      <b/>
      <sz val="12"/>
      <color auto="1"/>
      <name val="Arial"/>
      <family val="2"/>
    </font>
    <font>
      <sz val="10"/>
      <color auto="1"/>
      <name val="Arial"/>
      <family val="2"/>
    </font>
    <font>
      <sz val="8"/>
      <color indexed="16"/>
      <name val="Century Schoolbook"/>
      <family val="1"/>
    </font>
    <font>
      <b/>
      <i/>
      <sz val="10"/>
      <color auto="1"/>
      <name val="Times New Roman"/>
      <family val="1"/>
    </font>
    <font>
      <b/>
      <sz val="9"/>
      <color auto="1"/>
      <name val="Times New Roman"/>
      <family val="1"/>
    </font>
    <font>
      <sz val="11"/>
      <color auto="1"/>
      <name val="ＭＳ Ｐゴシック"/>
      <family val="3"/>
    </font>
    <font>
      <sz val="7"/>
      <color auto="1"/>
      <name val="ＭＳ 明朝"/>
      <family val="1"/>
    </font>
    <font>
      <sz val="14"/>
      <color auto="1"/>
      <name val="ＭＳ ゴシック"/>
      <family val="3"/>
    </font>
    <font>
      <sz val="11"/>
      <color auto="1"/>
      <name val="ＭＳ ゴシック"/>
      <family val="3"/>
    </font>
    <font>
      <sz val="18.5"/>
      <color auto="1"/>
      <name val="ＭＳ ゴシック"/>
      <family val="3"/>
    </font>
    <font>
      <sz val="16"/>
      <color auto="1"/>
      <name val="ＭＳ ゴシック"/>
      <family val="3"/>
    </font>
    <font>
      <b/>
      <sz val="16"/>
      <color auto="1"/>
      <name val="ＭＳ ゴシック"/>
      <family val="3"/>
    </font>
    <font>
      <b/>
      <sz val="11"/>
      <color auto="1"/>
      <name val="ＭＳ ゴシック"/>
      <family val="3"/>
    </font>
    <font>
      <sz val="11"/>
      <color rgb="FFFF0000"/>
      <name val="ＭＳ ゴシック"/>
      <family val="3"/>
    </font>
    <font>
      <sz val="10"/>
      <color auto="1"/>
      <name val="ＭＳ ゴシック"/>
      <family val="3"/>
    </font>
    <font>
      <sz val="11"/>
      <color theme="1"/>
      <name val="ＭＳ Ｐゴシック"/>
      <family val="3"/>
      <scheme val="minor"/>
    </font>
    <font>
      <sz val="12"/>
      <color auto="1"/>
      <name val="ＭＳ ゴシック"/>
      <family val="3"/>
    </font>
    <font>
      <sz val="11"/>
      <color auto="1"/>
      <name val="ＭＳ 明朝"/>
      <family val="1"/>
    </font>
    <font>
      <sz val="6"/>
      <color auto="1"/>
      <name val="ＭＳ Ｐゴシック"/>
      <family val="3"/>
    </font>
  </fonts>
  <fills count="2">
    <fill>
      <patternFill patternType="none"/>
    </fill>
    <fill>
      <patternFill patternType="gray125"/>
    </fill>
  </fills>
  <borders count="172">
    <border>
      <left/>
      <right/>
      <top/>
      <bottom/>
      <diagonal/>
    </border>
    <border>
      <left/>
      <right/>
      <top style="medium">
        <color auto="1"/>
      </top>
      <bottom style="medium">
        <color auto="1"/>
      </bottom>
      <diagonal/>
    </border>
    <border>
      <left/>
      <right/>
      <top style="thin">
        <color auto="1"/>
      </top>
      <bottom style="thin">
        <color auto="1"/>
      </bottom>
      <diagonal/>
    </border>
    <border diagonalDown="1">
      <left style="medium">
        <color auto="1"/>
      </left>
      <right style="medium">
        <color auto="1"/>
      </right>
      <top style="medium">
        <color auto="1"/>
      </top>
      <bottom style="medium">
        <color auto="1"/>
      </bottom>
      <diagonal style="thin">
        <color auto="1"/>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right style="thin">
        <color auto="1"/>
      </right>
      <top style="thin">
        <color auto="1"/>
      </top>
      <bottom style="medium">
        <color auto="1"/>
      </bottom>
      <diagonal/>
    </border>
    <border>
      <left/>
      <right style="thin">
        <color auto="1"/>
      </right>
      <top style="dotted">
        <color auto="1"/>
      </top>
      <bottom style="medium">
        <color auto="1"/>
      </bottom>
      <diagonal/>
    </border>
    <border>
      <left/>
      <right style="thin">
        <color auto="1"/>
      </right>
      <top/>
      <bottom style="dotted">
        <color auto="1"/>
      </bottom>
      <diagonal/>
    </border>
    <border>
      <left/>
      <right style="thin">
        <color auto="1"/>
      </right>
      <top/>
      <bottom/>
      <diagonal/>
    </border>
    <border>
      <left/>
      <right style="thin">
        <color auto="1"/>
      </right>
      <top/>
      <bottom style="medium">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thin">
        <color auto="1"/>
      </right>
      <top/>
      <bottom style="dotted">
        <color auto="1"/>
      </bottom>
      <diagonal/>
    </border>
    <border>
      <left style="thin">
        <color auto="1"/>
      </left>
      <right style="thin">
        <color auto="1"/>
      </right>
      <top/>
      <bottom/>
      <diagonal/>
    </border>
    <border>
      <left style="thin">
        <color auto="1"/>
      </left>
      <right style="thin">
        <color auto="1"/>
      </right>
      <top/>
      <bottom style="medium">
        <color indexed="64"/>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medium">
        <color auto="1"/>
      </right>
      <top/>
      <bottom style="dotted">
        <color auto="1"/>
      </bottom>
      <diagonal/>
    </border>
    <border>
      <left style="thin">
        <color auto="1"/>
      </left>
      <right style="medium">
        <color auto="1"/>
      </right>
      <top/>
      <bottom/>
      <diagonal/>
    </border>
    <border>
      <left style="thin">
        <color auto="1"/>
      </left>
      <right style="medium">
        <color auto="1"/>
      </right>
      <top/>
      <bottom style="medium">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thin">
        <color indexed="64"/>
      </bottom>
      <diagonal/>
    </border>
    <border>
      <left/>
      <right/>
      <top/>
      <bottom style="medium">
        <color auto="1"/>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medium">
        <color auto="1"/>
      </right>
      <top/>
      <bottom style="dotted">
        <color auto="1"/>
      </bottom>
      <diagonal/>
    </border>
    <border>
      <left style="medium">
        <color auto="1"/>
      </left>
      <right style="medium">
        <color auto="1"/>
      </right>
      <top style="medium">
        <color auto="1"/>
      </top>
      <bottom style="medium">
        <color auto="1"/>
      </bottom>
      <diagonal/>
    </border>
    <border diagonalDown="1">
      <left style="medium">
        <color auto="1"/>
      </left>
      <right style="medium">
        <color auto="1"/>
      </right>
      <top/>
      <bottom style="double">
        <color auto="1"/>
      </bottom>
      <diagonal style="thin">
        <color auto="1"/>
      </diagonal>
    </border>
    <border diagonalDown="1">
      <left style="medium">
        <color indexed="64"/>
      </left>
      <right style="medium">
        <color auto="1"/>
      </right>
      <top style="medium">
        <color indexed="64"/>
      </top>
      <bottom/>
      <diagonal style="thin">
        <color auto="1"/>
      </diagonal>
    </border>
    <border diagonalDown="1">
      <left style="medium">
        <color indexed="64"/>
      </left>
      <right style="medium">
        <color auto="1"/>
      </right>
      <top/>
      <bottom style="double">
        <color auto="1"/>
      </bottom>
      <diagonal style="thin">
        <color auto="1"/>
      </diagonal>
    </border>
    <border>
      <left style="medium">
        <color indexed="64"/>
      </left>
      <right style="medium">
        <color auto="1"/>
      </right>
      <top/>
      <bottom style="dotted">
        <color auto="1"/>
      </bottom>
      <diagonal/>
    </border>
    <border>
      <left style="medium">
        <color indexed="64"/>
      </left>
      <right style="medium">
        <color auto="1"/>
      </right>
      <top style="dotted">
        <color auto="1"/>
      </top>
      <bottom style="dotted">
        <color auto="1"/>
      </bottom>
      <diagonal/>
    </border>
    <border>
      <left style="medium">
        <color indexed="64"/>
      </left>
      <right style="medium">
        <color auto="1"/>
      </right>
      <top/>
      <bottom/>
      <diagonal/>
    </border>
    <border>
      <left style="medium">
        <color indexed="64"/>
      </left>
      <right style="medium">
        <color auto="1"/>
      </right>
      <top style="medium">
        <color auto="1"/>
      </top>
      <bottom style="medium">
        <color indexed="64"/>
      </bottom>
      <diagonal/>
    </border>
    <border>
      <left style="medium">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bottom style="double">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indexed="64"/>
      </top>
      <bottom style="thin">
        <color auto="1"/>
      </bottom>
      <diagonal/>
    </border>
    <border>
      <left style="medium">
        <color auto="1"/>
      </left>
      <right style="thin">
        <color auto="1"/>
      </right>
      <top/>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thin">
        <color auto="1"/>
      </bottom>
      <diagonal/>
    </border>
    <border>
      <left style="thin">
        <color auto="1"/>
      </left>
      <right/>
      <top/>
      <bottom style="medium">
        <color auto="1"/>
      </bottom>
      <diagonal/>
    </border>
    <border>
      <left/>
      <right/>
      <top style="medium">
        <color auto="1"/>
      </top>
      <bottom style="thin">
        <color auto="1"/>
      </bottom>
      <diagonal/>
    </border>
    <border>
      <left style="thin">
        <color auto="1"/>
      </left>
      <right/>
      <top/>
      <bottom style="double">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right/>
      <top/>
      <bottom style="dotted">
        <color auto="1"/>
      </bottom>
      <diagonal/>
    </border>
    <border>
      <left/>
      <right/>
      <top style="dotted">
        <color auto="1"/>
      </top>
      <bottom style="dotted">
        <color auto="1"/>
      </bottom>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right style="medium">
        <color auto="1"/>
      </right>
      <top style="dotted">
        <color auto="1"/>
      </top>
      <bottom style="dotted">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medium">
        <color auto="1"/>
      </top>
      <bottom style="medium">
        <color indexed="64"/>
      </bottom>
      <diagonal/>
    </border>
    <border>
      <left/>
      <right style="thin">
        <color auto="1"/>
      </right>
      <top style="medium">
        <color auto="1"/>
      </top>
      <bottom style="thin">
        <color auto="1"/>
      </bottom>
      <diagonal/>
    </border>
    <border>
      <left/>
      <right/>
      <top/>
      <bottom style="double">
        <color auto="1"/>
      </bottom>
      <diagonal/>
    </border>
    <border>
      <left style="thin">
        <color auto="1"/>
      </left>
      <right/>
      <top style="medium">
        <color auto="1"/>
      </top>
      <bottom style="thin">
        <color auto="1"/>
      </bottom>
      <diagonal/>
    </border>
    <border>
      <left/>
      <right style="medium">
        <color auto="1"/>
      </right>
      <top/>
      <bottom style="dotted">
        <color auto="1"/>
      </bottom>
      <diagonal/>
    </border>
    <border>
      <left/>
      <right style="medium">
        <color auto="1"/>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medium">
        <color auto="1"/>
      </top>
      <bottom style="medium">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medium">
        <color indexed="64"/>
      </top>
      <bottom style="thin">
        <color auto="1"/>
      </bottom>
      <diagonal/>
    </border>
    <border>
      <left style="thin">
        <color auto="1"/>
      </left>
      <right/>
      <top style="medium">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bottom style="double">
        <color auto="1"/>
      </bottom>
      <diagonal/>
    </border>
    <border>
      <left style="medium">
        <color indexed="64"/>
      </left>
      <right style="thin">
        <color auto="1"/>
      </right>
      <top/>
      <bottom style="dotted">
        <color auto="1"/>
      </bottom>
      <diagonal/>
    </border>
    <border>
      <left style="medium">
        <color indexed="64"/>
      </left>
      <right style="thin">
        <color auto="1"/>
      </right>
      <top style="dotted">
        <color auto="1"/>
      </top>
      <bottom style="dotted">
        <color auto="1"/>
      </bottom>
      <diagonal/>
    </border>
    <border>
      <left style="medium">
        <color indexed="64"/>
      </left>
      <right style="thin">
        <color auto="1"/>
      </right>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double">
        <color auto="1"/>
      </bottom>
      <diagonal/>
    </border>
    <border>
      <left style="thin">
        <color auto="1"/>
      </left>
      <right style="medium">
        <color indexed="64"/>
      </right>
      <top/>
      <bottom style="dotted">
        <color auto="1"/>
      </bottom>
      <diagonal/>
    </border>
    <border>
      <left style="thin">
        <color auto="1"/>
      </left>
      <right style="medium">
        <color indexed="64"/>
      </right>
      <top style="dotted">
        <color auto="1"/>
      </top>
      <bottom style="dotted">
        <color auto="1"/>
      </bottom>
      <diagonal/>
    </border>
    <border>
      <left style="thin">
        <color auto="1"/>
      </left>
      <right style="medium">
        <color indexed="64"/>
      </right>
      <top style="medium">
        <color auto="1"/>
      </top>
      <bottom style="medium">
        <color indexed="64"/>
      </bottom>
      <diagonal/>
    </border>
    <border>
      <left/>
      <right style="thin">
        <color auto="1"/>
      </right>
      <top style="medium">
        <color indexed="64"/>
      </top>
      <bottom style="thin">
        <color auto="1"/>
      </bottom>
      <diagonal/>
    </border>
    <border>
      <left/>
      <right style="thin">
        <color auto="1"/>
      </right>
      <top style="medium">
        <color auto="1"/>
      </top>
      <bottom style="medium">
        <color indexed="64"/>
      </bottom>
      <diagonal/>
    </border>
    <border>
      <left/>
      <right style="thin">
        <color auto="1"/>
      </right>
      <top style="medium">
        <color indexed="64"/>
      </top>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style="double">
        <color indexed="64"/>
      </top>
      <bottom style="dotted">
        <color auto="1"/>
      </bottom>
      <diagonal/>
    </border>
    <border>
      <left style="thick">
        <color indexed="64"/>
      </left>
      <right style="thin">
        <color indexed="64"/>
      </right>
      <top style="dotted">
        <color auto="1"/>
      </top>
      <bottom style="dotted">
        <color auto="1"/>
      </bottom>
      <diagonal/>
    </border>
    <border>
      <left style="thick">
        <color indexed="64"/>
      </left>
      <right style="thin">
        <color indexed="64"/>
      </right>
      <top/>
      <bottom/>
      <diagonal/>
    </border>
    <border>
      <left style="thick">
        <color indexed="64"/>
      </left>
      <right style="thin">
        <color indexed="64"/>
      </right>
      <top style="medium">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tted">
        <color auto="1"/>
      </bottom>
      <diagonal/>
    </border>
    <border>
      <left style="medium">
        <color indexed="64"/>
      </left>
      <right style="thin">
        <color indexed="64"/>
      </right>
      <top style="dotted">
        <color auto="1"/>
      </top>
      <bottom style="dotted">
        <color auto="1"/>
      </bottom>
      <diagonal/>
    </border>
    <border>
      <left style="medium">
        <color indexed="64"/>
      </left>
      <right style="thin">
        <color indexed="64"/>
      </right>
      <top/>
      <bottom/>
      <diagonal/>
    </border>
    <border>
      <left style="medium">
        <color indexed="64"/>
      </left>
      <right style="thin">
        <color indexed="64"/>
      </right>
      <top style="dotted">
        <color auto="1"/>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dotted">
        <color auto="1"/>
      </top>
      <bottom/>
      <diagonal/>
    </border>
    <border>
      <left style="thin">
        <color auto="1"/>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tted">
        <color auto="1"/>
      </bottom>
      <diagonal/>
    </border>
    <border>
      <left/>
      <right style="thin">
        <color indexed="64"/>
      </right>
      <top style="dotted">
        <color auto="1"/>
      </top>
      <bottom style="dotted">
        <color auto="1"/>
      </bottom>
      <diagonal/>
    </border>
    <border>
      <left/>
      <right style="thin">
        <color indexed="64"/>
      </right>
      <top/>
      <bottom/>
      <diagonal/>
    </border>
    <border>
      <left/>
      <right style="thin">
        <color indexed="64"/>
      </right>
      <top style="medium">
        <color auto="1"/>
      </top>
      <bottom style="medium">
        <color indexed="64"/>
      </bottom>
      <diagonal/>
    </border>
    <border>
      <left style="medium">
        <color auto="1"/>
      </left>
      <right style="medium">
        <color auto="1"/>
      </right>
      <top style="dotted">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right/>
      <top style="thin">
        <color auto="1"/>
      </top>
      <bottom style="double">
        <color auto="1"/>
      </bottom>
      <diagonal/>
    </border>
    <border>
      <left/>
      <right/>
      <top style="dotted">
        <color auto="1"/>
      </top>
      <bottom/>
      <diagonal/>
    </border>
    <border>
      <left style="medium">
        <color auto="1"/>
      </left>
      <right/>
      <top style="medium">
        <color auto="1"/>
      </top>
      <bottom style="medium">
        <color auto="1"/>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diagonal/>
    </border>
    <border diagonalDown="1">
      <left style="medium">
        <color auto="1"/>
      </left>
      <right/>
      <top style="medium">
        <color auto="1"/>
      </top>
      <bottom/>
      <diagonal style="thin">
        <color auto="1"/>
      </diagonal>
    </border>
    <border diagonalDown="1">
      <left style="medium">
        <color auto="1"/>
      </left>
      <right/>
      <top/>
      <bottom style="medium">
        <color auto="1"/>
      </bottom>
      <diagonal style="thin">
        <color auto="1"/>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diagonalDown="1">
      <left/>
      <right style="medium">
        <color auto="1"/>
      </right>
      <top style="medium">
        <color auto="1"/>
      </top>
      <bottom/>
      <diagonal style="thin">
        <color auto="1"/>
      </diagonal>
    </border>
    <border diagonalDown="1">
      <left/>
      <right style="medium">
        <color auto="1"/>
      </right>
      <top/>
      <bottom style="medium">
        <color auto="1"/>
      </bottom>
      <diagonal style="thin">
        <color auto="1"/>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medium">
        <color auto="1"/>
      </left>
      <right/>
      <top style="medium">
        <color auto="1"/>
      </top>
      <bottom style="dotted">
        <color auto="1"/>
      </bottom>
      <diagonal/>
    </border>
    <border>
      <left style="medium">
        <color auto="1"/>
      </left>
      <right/>
      <top style="thin">
        <color auto="1"/>
      </top>
      <bottom style="dotted">
        <color auto="1"/>
      </bottom>
      <diagonal/>
    </border>
    <border>
      <left style="medium">
        <color auto="1"/>
      </left>
      <right/>
      <top style="dotted">
        <color auto="1"/>
      </top>
      <bottom style="thin">
        <color auto="1"/>
      </bottom>
      <diagonal/>
    </border>
    <border>
      <left/>
      <right style="medium">
        <color auto="1"/>
      </right>
      <top style="medium">
        <color auto="1"/>
      </top>
      <bottom style="dotted">
        <color auto="1"/>
      </bottom>
      <diagonal/>
    </border>
    <border>
      <left/>
      <right style="medium">
        <color auto="1"/>
      </right>
      <top style="dotted">
        <color auto="1"/>
      </top>
      <bottom/>
      <diagonal/>
    </border>
    <border>
      <left/>
      <right style="medium">
        <color auto="1"/>
      </right>
      <top style="thin">
        <color auto="1"/>
      </top>
      <bottom style="dotted">
        <color auto="1"/>
      </bottom>
      <diagonal/>
    </border>
    <border>
      <left/>
      <right style="medium">
        <color auto="1"/>
      </right>
      <top style="dotted">
        <color auto="1"/>
      </top>
      <bottom style="thin">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right/>
      <top style="medium">
        <color auto="1"/>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top style="dotted">
        <color auto="1"/>
      </top>
      <bottom style="thin">
        <color indexed="64"/>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s>
  <cellStyleXfs count="13">
    <xf numFmtId="0" fontId="0" fillId="0" borderId="0"/>
    <xf numFmtId="176" fontId="1" fillId="0" borderId="0" applyFill="0" applyBorder="0" applyAlignment="0"/>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38" fontId="8" fillId="0" borderId="0" applyFont="0" applyFill="0" applyBorder="0" applyAlignment="0" applyProtection="0"/>
    <xf numFmtId="0" fontId="8" fillId="0" borderId="0"/>
    <xf numFmtId="38" fontId="8" fillId="0" borderId="0" applyFont="0" applyFill="0" applyBorder="0" applyAlignment="0" applyProtection="0"/>
  </cellStyleXfs>
  <cellXfs count="524">
    <xf numFmtId="0" fontId="0" fillId="0" borderId="0" xfId="0"/>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14"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1" fillId="0" borderId="3"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6" fillId="0" borderId="0" xfId="0" applyFont="1" applyFill="1" applyAlignment="1">
      <alignment vertical="center"/>
    </xf>
    <xf numFmtId="0" fontId="11" fillId="0" borderId="14" xfId="0" applyFont="1" applyFill="1" applyBorder="1" applyAlignment="1">
      <alignment horizontal="center" vertical="center"/>
    </xf>
    <xf numFmtId="0" fontId="11" fillId="0" borderId="15" xfId="0" applyFont="1" applyFill="1" applyBorder="1" applyAlignment="1">
      <alignment vertical="center"/>
    </xf>
    <xf numFmtId="0" fontId="11" fillId="0" borderId="16" xfId="0" applyFont="1" applyFill="1" applyBorder="1" applyAlignment="1">
      <alignment vertical="center"/>
    </xf>
    <xf numFmtId="0" fontId="11" fillId="0" borderId="17" xfId="0" applyFont="1" applyFill="1" applyBorder="1" applyAlignment="1">
      <alignment vertical="center"/>
    </xf>
    <xf numFmtId="0" fontId="11" fillId="0" borderId="18" xfId="0" applyFont="1" applyFill="1" applyBorder="1" applyAlignment="1">
      <alignment horizontal="center" vertical="center" wrapText="1"/>
    </xf>
    <xf numFmtId="0" fontId="11" fillId="0" borderId="17" xfId="0" applyFont="1" applyFill="1" applyBorder="1" applyAlignment="1">
      <alignment vertical="center" wrapText="1"/>
    </xf>
    <xf numFmtId="0" fontId="11" fillId="0" borderId="16" xfId="0" applyFont="1" applyFill="1" applyBorder="1" applyAlignment="1">
      <alignment vertical="center" wrapText="1"/>
    </xf>
    <xf numFmtId="0" fontId="11" fillId="0" borderId="18" xfId="0" applyFont="1" applyFill="1" applyBorder="1" applyAlignment="1">
      <alignment horizontal="center" vertical="center"/>
    </xf>
    <xf numFmtId="0" fontId="11" fillId="0" borderId="15" xfId="0" applyFont="1" applyFill="1" applyBorder="1" applyAlignment="1" applyProtection="1">
      <alignment vertical="center"/>
    </xf>
    <xf numFmtId="0" fontId="11" fillId="0" borderId="16" xfId="0" applyFont="1" applyFill="1" applyBorder="1" applyAlignment="1" applyProtection="1">
      <alignment vertical="center"/>
    </xf>
    <xf numFmtId="0" fontId="11" fillId="0" borderId="17" xfId="0" applyFont="1" applyFill="1" applyBorder="1" applyAlignment="1" applyProtection="1">
      <alignment vertical="center"/>
    </xf>
    <xf numFmtId="0" fontId="11" fillId="0" borderId="18" xfId="0" applyFont="1" applyFill="1" applyBorder="1" applyAlignment="1" applyProtection="1">
      <alignment horizontal="center" vertical="center"/>
    </xf>
    <xf numFmtId="0" fontId="11" fillId="0" borderId="15" xfId="0" applyFont="1" applyFill="1" applyBorder="1" applyAlignment="1" applyProtection="1">
      <alignment horizontal="left" vertical="center"/>
    </xf>
    <xf numFmtId="0" fontId="11" fillId="0" borderId="16" xfId="0" applyFont="1" applyFill="1" applyBorder="1" applyAlignment="1" applyProtection="1">
      <alignment horizontal="left"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vertical="center"/>
    </xf>
    <xf numFmtId="0" fontId="17" fillId="0" borderId="16" xfId="0" applyFont="1" applyFill="1" applyBorder="1" applyAlignment="1" applyProtection="1">
      <alignment vertical="center"/>
    </xf>
    <xf numFmtId="0" fontId="11" fillId="0" borderId="21" xfId="0" applyFont="1" applyFill="1" applyBorder="1" applyAlignment="1" applyProtection="1">
      <alignment vertical="center"/>
    </xf>
    <xf numFmtId="0" fontId="11" fillId="0" borderId="21" xfId="0" applyFont="1" applyFill="1" applyBorder="1" applyAlignment="1" applyProtection="1">
      <alignment horizontal="left" vertical="center"/>
    </xf>
    <xf numFmtId="0" fontId="11" fillId="0" borderId="22" xfId="0" applyFont="1" applyFill="1" applyBorder="1" applyAlignment="1" applyProtection="1">
      <alignment horizontal="center" vertical="center"/>
    </xf>
    <xf numFmtId="0" fontId="11" fillId="0" borderId="20" xfId="0" applyFont="1" applyFill="1" applyBorder="1" applyAlignment="1">
      <alignment vertical="center"/>
    </xf>
    <xf numFmtId="0" fontId="11" fillId="0" borderId="23" xfId="0" applyFont="1" applyFill="1" applyBorder="1" applyAlignment="1" applyProtection="1">
      <alignment horizontal="center" vertical="center" wrapText="1"/>
    </xf>
    <xf numFmtId="177" fontId="11" fillId="0" borderId="24" xfId="12" applyNumberFormat="1" applyFont="1" applyFill="1" applyBorder="1" applyAlignment="1" applyProtection="1">
      <alignment vertical="center" wrapText="1"/>
    </xf>
    <xf numFmtId="177" fontId="11" fillId="0" borderId="25" xfId="12" applyNumberFormat="1" applyFont="1" applyFill="1" applyBorder="1" applyAlignment="1" applyProtection="1">
      <alignment vertical="center" wrapText="1"/>
    </xf>
    <xf numFmtId="177" fontId="11" fillId="0" borderId="26" xfId="12" applyNumberFormat="1" applyFont="1" applyFill="1" applyBorder="1" applyAlignment="1" applyProtection="1">
      <alignment vertical="center" wrapText="1"/>
    </xf>
    <xf numFmtId="177" fontId="11" fillId="0" borderId="27" xfId="12" applyNumberFormat="1" applyFont="1" applyFill="1" applyBorder="1" applyAlignment="1" applyProtection="1">
      <alignment vertical="center" wrapText="1"/>
    </xf>
    <xf numFmtId="177" fontId="11" fillId="0" borderId="24" xfId="12" applyNumberFormat="1" applyFont="1" applyFill="1" applyBorder="1" applyAlignment="1">
      <alignment vertical="center" wrapText="1"/>
    </xf>
    <xf numFmtId="177" fontId="11" fillId="0" borderId="25" xfId="12" applyNumberFormat="1" applyFont="1" applyFill="1" applyBorder="1" applyAlignment="1">
      <alignment vertical="center" wrapText="1"/>
    </xf>
    <xf numFmtId="177" fontId="11" fillId="0" borderId="26" xfId="12" applyNumberFormat="1" applyFont="1" applyFill="1" applyBorder="1" applyAlignment="1">
      <alignment vertical="center" wrapText="1"/>
    </xf>
    <xf numFmtId="177" fontId="11" fillId="0" borderId="27" xfId="12" applyNumberFormat="1" applyFont="1" applyFill="1" applyBorder="1" applyAlignment="1">
      <alignment vertical="center" wrapText="1"/>
    </xf>
    <xf numFmtId="177" fontId="11" fillId="0" borderId="28" xfId="12" applyNumberFormat="1" applyFont="1" applyFill="1" applyBorder="1" applyAlignment="1">
      <alignment vertical="center" wrapText="1"/>
    </xf>
    <xf numFmtId="177" fontId="11" fillId="0" borderId="29" xfId="12" applyNumberFormat="1" applyFont="1" applyFill="1" applyBorder="1" applyAlignment="1">
      <alignment vertical="center" wrapText="1"/>
    </xf>
    <xf numFmtId="177" fontId="11" fillId="0" borderId="30" xfId="12" applyNumberFormat="1" applyFont="1" applyFill="1" applyBorder="1" applyAlignment="1">
      <alignment vertical="center" wrapText="1"/>
    </xf>
    <xf numFmtId="177" fontId="11" fillId="0" borderId="31" xfId="12" applyNumberFormat="1" applyFont="1" applyFill="1" applyBorder="1" applyAlignment="1">
      <alignment vertical="center" wrapText="1"/>
    </xf>
    <xf numFmtId="0" fontId="11" fillId="0" borderId="0" xfId="0" applyFont="1" applyFill="1" applyAlignment="1">
      <alignment horizontal="right" vertical="center"/>
    </xf>
    <xf numFmtId="0" fontId="11" fillId="0" borderId="32" xfId="0" applyFont="1" applyFill="1" applyBorder="1" applyAlignment="1" applyProtection="1">
      <alignment horizontal="center" vertical="center" wrapText="1"/>
    </xf>
    <xf numFmtId="177" fontId="11" fillId="0" borderId="33" xfId="12" applyNumberFormat="1" applyFont="1" applyFill="1" applyBorder="1" applyAlignment="1" applyProtection="1">
      <alignment vertical="center" wrapText="1"/>
    </xf>
    <xf numFmtId="177" fontId="11" fillId="0" borderId="34" xfId="12" applyNumberFormat="1" applyFont="1" applyFill="1" applyBorder="1" applyAlignment="1" applyProtection="1">
      <alignment vertical="center" wrapText="1"/>
    </xf>
    <xf numFmtId="177" fontId="11" fillId="0" borderId="35" xfId="12" applyNumberFormat="1" applyFont="1" applyFill="1" applyBorder="1" applyAlignment="1" applyProtection="1">
      <alignment vertical="center" wrapText="1"/>
    </xf>
    <xf numFmtId="177" fontId="11" fillId="0" borderId="36" xfId="12" applyNumberFormat="1" applyFont="1" applyFill="1" applyBorder="1" applyAlignment="1" applyProtection="1">
      <alignment vertical="center" wrapText="1"/>
    </xf>
    <xf numFmtId="177" fontId="11" fillId="0" borderId="33" xfId="12" applyNumberFormat="1" applyFont="1" applyFill="1" applyBorder="1" applyAlignment="1">
      <alignment vertical="center" wrapText="1"/>
    </xf>
    <xf numFmtId="177" fontId="11" fillId="0" borderId="34" xfId="12" applyNumberFormat="1" applyFont="1" applyFill="1" applyBorder="1" applyAlignment="1">
      <alignment vertical="center" wrapText="1"/>
    </xf>
    <xf numFmtId="177" fontId="11" fillId="0" borderId="35" xfId="12" applyNumberFormat="1" applyFont="1" applyFill="1" applyBorder="1" applyAlignment="1">
      <alignment vertical="center" wrapText="1"/>
    </xf>
    <xf numFmtId="177" fontId="11" fillId="0" borderId="36" xfId="12" applyNumberFormat="1" applyFont="1" applyFill="1" applyBorder="1" applyAlignment="1">
      <alignment vertical="center" wrapText="1"/>
    </xf>
    <xf numFmtId="177" fontId="11" fillId="0" borderId="37" xfId="12" applyNumberFormat="1" applyFont="1" applyFill="1" applyBorder="1" applyAlignment="1">
      <alignment vertical="center" wrapText="1"/>
    </xf>
    <xf numFmtId="177" fontId="11" fillId="0" borderId="38" xfId="12" applyNumberFormat="1" applyFont="1" applyFill="1" applyBorder="1" applyAlignment="1">
      <alignment vertical="center" wrapText="1"/>
    </xf>
    <xf numFmtId="177" fontId="11" fillId="0" borderId="39" xfId="12" applyNumberFormat="1" applyFont="1" applyFill="1" applyBorder="1" applyAlignment="1">
      <alignment vertical="center" wrapText="1"/>
    </xf>
    <xf numFmtId="177" fontId="11" fillId="0" borderId="40" xfId="12" applyNumberFormat="1" applyFont="1" applyFill="1" applyBorder="1" applyAlignment="1">
      <alignment vertical="center" wrapText="1"/>
    </xf>
    <xf numFmtId="0" fontId="11" fillId="0" borderId="0" xfId="0" applyFont="1" applyFill="1" applyBorder="1" applyAlignment="1" applyProtection="1">
      <alignment horizontal="right" vertical="center"/>
    </xf>
    <xf numFmtId="0" fontId="10" fillId="0" borderId="0" xfId="0" applyFont="1" applyFill="1"/>
    <xf numFmtId="0" fontId="11" fillId="0" borderId="0" xfId="0" applyFont="1" applyFill="1"/>
    <xf numFmtId="0" fontId="13" fillId="0" borderId="0" xfId="0" applyFont="1" applyFill="1" applyAlignment="1"/>
    <xf numFmtId="0" fontId="11" fillId="0" borderId="0" xfId="0" applyFont="1" applyFill="1" applyAlignment="1"/>
    <xf numFmtId="0" fontId="11" fillId="0" borderId="41" xfId="0" applyFont="1" applyFill="1" applyBorder="1" applyAlignment="1">
      <alignment vertical="center" wrapText="1"/>
    </xf>
    <xf numFmtId="0" fontId="11" fillId="0" borderId="41" xfId="0" applyFont="1" applyFill="1" applyBorder="1" applyAlignment="1">
      <alignment vertical="center"/>
    </xf>
    <xf numFmtId="0" fontId="11" fillId="0" borderId="42" xfId="0" applyFont="1" applyFill="1" applyBorder="1" applyAlignment="1">
      <alignment horizontal="center" vertical="center"/>
    </xf>
    <xf numFmtId="0" fontId="12" fillId="0" borderId="0" xfId="0" applyFont="1" applyFill="1" applyAlignment="1"/>
    <xf numFmtId="0" fontId="11" fillId="0" borderId="42" xfId="0" applyFont="1" applyFill="1" applyBorder="1" applyAlignment="1">
      <alignment horizontal="centerContinuous" vertical="center"/>
    </xf>
    <xf numFmtId="178" fontId="11" fillId="0" borderId="42" xfId="0" applyNumberFormat="1" applyFont="1" applyFill="1" applyBorder="1" applyAlignment="1" applyProtection="1">
      <alignment horizontal="right" vertical="center" wrapText="1"/>
    </xf>
    <xf numFmtId="178" fontId="11" fillId="0" borderId="42" xfId="10" applyNumberFormat="1" applyFont="1" applyFill="1" applyBorder="1" applyAlignment="1">
      <alignment horizontal="right" vertical="center" wrapText="1"/>
    </xf>
    <xf numFmtId="38" fontId="11" fillId="0" borderId="0" xfId="0" applyNumberFormat="1" applyFont="1" applyFill="1" applyAlignment="1">
      <alignment vertical="center"/>
    </xf>
    <xf numFmtId="179" fontId="10" fillId="0" borderId="0" xfId="10" applyNumberFormat="1" applyFont="1" applyFill="1"/>
    <xf numFmtId="180" fontId="10" fillId="0" borderId="0" xfId="0" applyNumberFormat="1" applyFont="1" applyFill="1"/>
    <xf numFmtId="181" fontId="10" fillId="0" borderId="0" xfId="0" applyNumberFormat="1" applyFont="1" applyFill="1"/>
    <xf numFmtId="180" fontId="10" fillId="0" borderId="0" xfId="0" applyNumberFormat="1" applyFont="1" applyFill="1" applyAlignment="1"/>
    <xf numFmtId="181" fontId="10" fillId="0" borderId="0" xfId="0" applyNumberFormat="1" applyFont="1" applyFill="1" applyAlignment="1"/>
    <xf numFmtId="0" fontId="10" fillId="0" borderId="0" xfId="0" applyFont="1" applyFill="1" applyAlignment="1"/>
    <xf numFmtId="179" fontId="11" fillId="0" borderId="0" xfId="0" applyNumberFormat="1" applyFont="1" applyFill="1" applyAlignment="1">
      <alignment vertical="center"/>
    </xf>
    <xf numFmtId="0" fontId="13" fillId="0" borderId="0" xfId="0" applyFont="1" applyFill="1" applyBorder="1" applyAlignment="1" applyProtection="1">
      <alignment horizontal="left" vertical="center"/>
    </xf>
    <xf numFmtId="0" fontId="11" fillId="0" borderId="43" xfId="0" applyFont="1" applyFill="1" applyBorder="1" applyAlignment="1" applyProtection="1">
      <alignment horizontal="left"/>
    </xf>
    <xf numFmtId="0" fontId="11" fillId="0" borderId="44" xfId="0" applyFont="1" applyFill="1" applyBorder="1" applyAlignment="1" applyProtection="1">
      <alignment vertical="center" wrapText="1"/>
    </xf>
    <xf numFmtId="0" fontId="11" fillId="0" borderId="45" xfId="0" applyFont="1" applyFill="1" applyBorder="1" applyAlignment="1">
      <alignment vertical="center"/>
    </xf>
    <xf numFmtId="0" fontId="11" fillId="0" borderId="46" xfId="0" applyFont="1" applyFill="1" applyBorder="1" applyAlignment="1" applyProtection="1">
      <alignment horizontal="distributed" vertical="center"/>
    </xf>
    <xf numFmtId="0" fontId="11" fillId="0" borderId="12" xfId="0" applyFont="1" applyFill="1" applyBorder="1" applyAlignment="1" applyProtection="1">
      <alignment horizontal="distributed" vertical="center"/>
    </xf>
    <xf numFmtId="0" fontId="11" fillId="0" borderId="12" xfId="0" applyFont="1" applyFill="1" applyBorder="1" applyAlignment="1" applyProtection="1">
      <alignment horizontal="distributed" vertical="center" wrapText="1"/>
    </xf>
    <xf numFmtId="179" fontId="11" fillId="0" borderId="47" xfId="0" applyNumberFormat="1" applyFont="1" applyFill="1" applyBorder="1" applyAlignment="1" applyProtection="1">
      <alignment horizontal="distributed" vertical="center"/>
    </xf>
    <xf numFmtId="0" fontId="11" fillId="0" borderId="48" xfId="0" applyFont="1" applyBorder="1" applyAlignment="1">
      <alignment vertical="center"/>
    </xf>
    <xf numFmtId="0" fontId="11" fillId="0" borderId="46"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7" fillId="0" borderId="12" xfId="0" applyFont="1" applyFill="1" applyBorder="1" applyAlignment="1" applyProtection="1">
      <alignment horizontal="left" vertical="center" wrapText="1"/>
    </xf>
    <xf numFmtId="179" fontId="11" fillId="0" borderId="47" xfId="0" applyNumberFormat="1" applyFont="1" applyFill="1" applyBorder="1" applyAlignment="1" applyProtection="1">
      <alignment horizontal="left" vertical="center"/>
    </xf>
    <xf numFmtId="0" fontId="11" fillId="0" borderId="49" xfId="0" applyFont="1" applyFill="1" applyBorder="1" applyAlignment="1" applyProtection="1">
      <alignment vertical="center" wrapText="1"/>
    </xf>
    <xf numFmtId="0" fontId="11" fillId="0" borderId="50" xfId="0" applyFont="1" applyBorder="1" applyAlignment="1">
      <alignment vertical="center"/>
    </xf>
    <xf numFmtId="0" fontId="11" fillId="0" borderId="51" xfId="0" applyFont="1" applyFill="1" applyBorder="1" applyAlignment="1" applyProtection="1">
      <alignment horizontal="left" vertical="center"/>
    </xf>
    <xf numFmtId="0" fontId="11" fillId="0" borderId="52" xfId="0" applyFont="1" applyFill="1" applyBorder="1" applyAlignment="1" applyProtection="1">
      <alignment horizontal="left" vertical="center"/>
    </xf>
    <xf numFmtId="0" fontId="17" fillId="0" borderId="52" xfId="0" applyFont="1" applyFill="1" applyBorder="1" applyAlignment="1" applyProtection="1">
      <alignment horizontal="left" vertical="center" wrapText="1"/>
    </xf>
    <xf numFmtId="0" fontId="17" fillId="0" borderId="53" xfId="0" applyFont="1" applyFill="1" applyBorder="1" applyAlignment="1" applyProtection="1">
      <alignment horizontal="left" vertical="center" wrapText="1"/>
    </xf>
    <xf numFmtId="179" fontId="11" fillId="0" borderId="54" xfId="0" applyNumberFormat="1" applyFont="1" applyFill="1" applyBorder="1" applyAlignment="1" applyProtection="1">
      <alignment horizontal="left" vertical="center"/>
    </xf>
    <xf numFmtId="179" fontId="13" fillId="0" borderId="0" xfId="10" applyNumberFormat="1" applyFont="1" applyFill="1" applyBorder="1" applyAlignment="1" applyProtection="1">
      <alignment horizontal="left" vertical="center"/>
    </xf>
    <xf numFmtId="179" fontId="11" fillId="0" borderId="43" xfId="10" applyNumberFormat="1" applyFont="1" applyFill="1" applyBorder="1" applyAlignment="1" applyProtection="1">
      <alignment horizontal="left"/>
    </xf>
    <xf numFmtId="0" fontId="11" fillId="0" borderId="55" xfId="0" applyFont="1" applyFill="1" applyBorder="1" applyAlignment="1">
      <alignment horizontal="center" vertical="center"/>
    </xf>
    <xf numFmtId="179" fontId="11" fillId="0" borderId="56" xfId="10" applyNumberFormat="1" applyFont="1" applyFill="1" applyBorder="1" applyAlignment="1" applyProtection="1">
      <alignment horizontal="center" vertical="center" wrapText="1"/>
    </xf>
    <xf numFmtId="179" fontId="11" fillId="0" borderId="20" xfId="10" applyNumberFormat="1" applyFont="1" applyFill="1" applyBorder="1" applyAlignment="1" applyProtection="1">
      <alignment vertical="center" wrapText="1"/>
    </xf>
    <xf numFmtId="179" fontId="11" fillId="0" borderId="16" xfId="10" applyNumberFormat="1" applyFont="1" applyFill="1" applyBorder="1" applyAlignment="1" applyProtection="1">
      <alignment vertical="center" wrapText="1"/>
    </xf>
    <xf numFmtId="179" fontId="11" fillId="1" borderId="16" xfId="0" applyNumberFormat="1" applyFont="1" applyFill="1" applyBorder="1" applyAlignment="1" applyProtection="1">
      <alignment horizontal="center" vertical="center" wrapText="1"/>
    </xf>
    <xf numFmtId="179" fontId="11" fillId="0" borderId="14" xfId="10" applyNumberFormat="1" applyFont="1" applyFill="1" applyBorder="1" applyAlignment="1" applyProtection="1">
      <alignment vertical="center" wrapText="1"/>
    </xf>
    <xf numFmtId="179" fontId="11" fillId="0" borderId="0" xfId="10" applyNumberFormat="1" applyFont="1" applyFill="1"/>
    <xf numFmtId="0" fontId="11" fillId="0" borderId="57" xfId="0" applyFont="1" applyFill="1" applyBorder="1" applyAlignment="1">
      <alignment horizontal="center" vertical="center"/>
    </xf>
    <xf numFmtId="179" fontId="11" fillId="0" borderId="16" xfId="0" applyNumberFormat="1" applyFont="1" applyFill="1" applyBorder="1" applyAlignment="1" applyProtection="1">
      <alignment horizontal="center" vertical="center" wrapText="1"/>
    </xf>
    <xf numFmtId="179" fontId="11" fillId="0" borderId="58" xfId="10" applyNumberFormat="1" applyFont="1" applyFill="1" applyBorder="1" applyAlignment="1" applyProtection="1">
      <alignment horizontal="center" vertical="center" wrapText="1"/>
    </xf>
    <xf numFmtId="179" fontId="11" fillId="0" borderId="59" xfId="0" applyNumberFormat="1" applyFont="1" applyFill="1" applyBorder="1" applyAlignment="1">
      <alignment vertical="center" wrapText="1"/>
    </xf>
    <xf numFmtId="179" fontId="11" fillId="0" borderId="60" xfId="0" applyNumberFormat="1" applyFont="1" applyFill="1" applyBorder="1" applyAlignment="1">
      <alignment vertical="center" wrapText="1"/>
    </xf>
    <xf numFmtId="179" fontId="11" fillId="0" borderId="60" xfId="0" applyNumberFormat="1" applyFont="1" applyFill="1" applyBorder="1" applyAlignment="1" applyProtection="1">
      <alignment horizontal="center" vertical="center" wrapText="1"/>
    </xf>
    <xf numFmtId="179" fontId="11" fillId="0" borderId="61" xfId="0" applyNumberFormat="1" applyFont="1" applyFill="1" applyBorder="1" applyAlignment="1">
      <alignment vertical="center" wrapText="1"/>
    </xf>
    <xf numFmtId="0" fontId="11" fillId="0" borderId="62" xfId="0" applyFont="1" applyFill="1" applyBorder="1" applyAlignment="1">
      <alignment horizontal="center" vertical="center"/>
    </xf>
    <xf numFmtId="179" fontId="11" fillId="0" borderId="63" xfId="10" applyNumberFormat="1" applyFont="1" applyFill="1" applyBorder="1" applyAlignment="1">
      <alignment horizontal="center" vertical="center" wrapText="1"/>
    </xf>
    <xf numFmtId="179" fontId="11" fillId="0" borderId="64" xfId="10" applyNumberFormat="1" applyFont="1" applyFill="1" applyBorder="1" applyAlignment="1">
      <alignment vertical="center" wrapText="1"/>
    </xf>
    <xf numFmtId="180" fontId="13" fillId="0" borderId="0" xfId="0" applyNumberFormat="1" applyFont="1" applyFill="1" applyBorder="1" applyAlignment="1" applyProtection="1">
      <alignment horizontal="left" vertical="center"/>
    </xf>
    <xf numFmtId="180" fontId="11" fillId="0" borderId="43" xfId="0" applyNumberFormat="1" applyFont="1" applyFill="1" applyBorder="1" applyAlignment="1" applyProtection="1">
      <alignment horizontal="left"/>
    </xf>
    <xf numFmtId="0" fontId="11" fillId="0" borderId="65" xfId="0" applyFont="1" applyFill="1" applyBorder="1" applyAlignment="1">
      <alignment horizontal="center" vertical="center"/>
    </xf>
    <xf numFmtId="180" fontId="11" fillId="0" borderId="66" xfId="0" applyNumberFormat="1" applyFont="1" applyFill="1" applyBorder="1" applyAlignment="1" applyProtection="1">
      <alignment horizontal="center" vertical="center" wrapText="1"/>
    </xf>
    <xf numFmtId="182" fontId="11" fillId="0" borderId="20" xfId="0" applyNumberFormat="1" applyFont="1" applyFill="1" applyBorder="1" applyAlignment="1" applyProtection="1">
      <alignment vertical="center" wrapText="1"/>
    </xf>
    <xf numFmtId="182" fontId="11" fillId="0" borderId="16" xfId="0" applyNumberFormat="1" applyFont="1" applyFill="1" applyBorder="1" applyAlignment="1" applyProtection="1">
      <alignment vertical="center" wrapText="1"/>
    </xf>
    <xf numFmtId="182" fontId="11" fillId="1" borderId="16" xfId="0" applyNumberFormat="1" applyFont="1" applyFill="1" applyBorder="1" applyAlignment="1" applyProtection="1">
      <alignment horizontal="center" vertical="center" wrapText="1"/>
    </xf>
    <xf numFmtId="182" fontId="11" fillId="0" borderId="14" xfId="0" applyNumberFormat="1" applyFont="1" applyFill="1" applyBorder="1" applyAlignment="1" applyProtection="1">
      <alignment vertical="center" wrapText="1"/>
    </xf>
    <xf numFmtId="180" fontId="11" fillId="0" borderId="0" xfId="0" applyNumberFormat="1" applyFont="1" applyFill="1"/>
    <xf numFmtId="0" fontId="11" fillId="0" borderId="67" xfId="0" applyFont="1" applyFill="1" applyBorder="1" applyAlignment="1">
      <alignment horizontal="center" vertical="center"/>
    </xf>
    <xf numFmtId="182" fontId="11" fillId="0" borderId="16" xfId="0" applyNumberFormat="1" applyFont="1" applyFill="1" applyBorder="1" applyAlignment="1" applyProtection="1">
      <alignment horizontal="center" vertical="center" wrapText="1"/>
    </xf>
    <xf numFmtId="180" fontId="11" fillId="0" borderId="68" xfId="0" applyNumberFormat="1" applyFont="1" applyFill="1" applyBorder="1" applyAlignment="1" applyProtection="1">
      <alignment horizontal="center" vertical="center" wrapText="1"/>
    </xf>
    <xf numFmtId="182" fontId="11" fillId="0" borderId="29" xfId="0" applyNumberFormat="1" applyFont="1" applyFill="1" applyBorder="1" applyAlignment="1" applyProtection="1">
      <alignment vertical="center" wrapText="1"/>
    </xf>
    <xf numFmtId="182" fontId="11" fillId="0" borderId="25" xfId="0" applyNumberFormat="1" applyFont="1" applyFill="1" applyBorder="1" applyAlignment="1" applyProtection="1">
      <alignment vertical="center" wrapText="1"/>
    </xf>
    <xf numFmtId="182" fontId="11" fillId="0" borderId="23" xfId="0" applyNumberFormat="1" applyFont="1" applyFill="1" applyBorder="1" applyAlignment="1">
      <alignment vertical="center" wrapText="1"/>
    </xf>
    <xf numFmtId="0" fontId="11" fillId="0" borderId="69" xfId="0" applyFont="1" applyFill="1" applyBorder="1" applyAlignment="1">
      <alignment horizontal="center" vertical="center"/>
    </xf>
    <xf numFmtId="182" fontId="11" fillId="0" borderId="29" xfId="10" applyNumberFormat="1" applyFont="1" applyFill="1" applyBorder="1" applyAlignment="1">
      <alignment vertical="center" wrapText="1"/>
    </xf>
    <xf numFmtId="182" fontId="11" fillId="0" borderId="25" xfId="10" applyNumberFormat="1" applyFont="1" applyFill="1" applyBorder="1" applyAlignment="1">
      <alignment vertical="center" wrapText="1"/>
    </xf>
    <xf numFmtId="182" fontId="11" fillId="0" borderId="25" xfId="0" applyNumberFormat="1" applyFont="1" applyFill="1" applyBorder="1" applyAlignment="1" applyProtection="1">
      <alignment horizontal="center" vertical="center" wrapText="1"/>
    </xf>
    <xf numFmtId="182" fontId="11" fillId="0" borderId="30" xfId="10" applyNumberFormat="1" applyFont="1" applyFill="1" applyBorder="1" applyAlignment="1">
      <alignment horizontal="center" vertical="center" wrapText="1"/>
    </xf>
    <xf numFmtId="182" fontId="11" fillId="0" borderId="70" xfId="10" applyNumberFormat="1" applyFont="1" applyFill="1" applyBorder="1" applyAlignment="1">
      <alignment vertical="center" wrapText="1"/>
    </xf>
    <xf numFmtId="181" fontId="13" fillId="0" borderId="0" xfId="0" applyNumberFormat="1" applyFont="1" applyFill="1" applyBorder="1" applyAlignment="1" applyProtection="1">
      <alignment horizontal="left" vertical="center"/>
    </xf>
    <xf numFmtId="181" fontId="11" fillId="0" borderId="43" xfId="0" applyNumberFormat="1" applyFont="1" applyFill="1" applyBorder="1" applyAlignment="1" applyProtection="1">
      <alignment horizontal="left"/>
    </xf>
    <xf numFmtId="0" fontId="11" fillId="0" borderId="71" xfId="0" applyFont="1" applyFill="1" applyBorder="1" applyAlignment="1">
      <alignment horizontal="center" vertical="center"/>
    </xf>
    <xf numFmtId="181" fontId="11" fillId="0" borderId="72" xfId="0" applyNumberFormat="1" applyFont="1" applyFill="1" applyBorder="1" applyAlignment="1" applyProtection="1">
      <alignment horizontal="center" vertical="center" wrapText="1"/>
    </xf>
    <xf numFmtId="182" fontId="11" fillId="0" borderId="73" xfId="0" applyNumberFormat="1" applyFont="1" applyFill="1" applyBorder="1" applyAlignment="1" applyProtection="1">
      <alignment vertical="center" wrapText="1"/>
    </xf>
    <xf numFmtId="182" fontId="11" fillId="0" borderId="74" xfId="0" applyNumberFormat="1" applyFont="1" applyFill="1" applyBorder="1" applyAlignment="1" applyProtection="1">
      <alignment vertical="center" wrapText="1"/>
    </xf>
    <xf numFmtId="182" fontId="11" fillId="1" borderId="74" xfId="0" applyNumberFormat="1" applyFont="1" applyFill="1" applyBorder="1" applyAlignment="1" applyProtection="1">
      <alignment horizontal="center" vertical="center" wrapText="1"/>
    </xf>
    <xf numFmtId="182" fontId="11" fillId="0" borderId="1" xfId="0" applyNumberFormat="1" applyFont="1" applyFill="1" applyBorder="1" applyAlignment="1" applyProtection="1">
      <alignment vertical="center" wrapText="1"/>
    </xf>
    <xf numFmtId="181" fontId="11" fillId="0" borderId="0" xfId="0" applyNumberFormat="1" applyFont="1" applyFill="1"/>
    <xf numFmtId="0" fontId="11" fillId="0" borderId="75" xfId="0" applyFont="1" applyFill="1" applyBorder="1" applyAlignment="1">
      <alignment horizontal="center" vertical="center"/>
    </xf>
    <xf numFmtId="181" fontId="11" fillId="0" borderId="76" xfId="0" applyNumberFormat="1" applyFont="1" applyFill="1" applyBorder="1" applyAlignment="1" applyProtection="1">
      <alignment horizontal="center" vertical="center" wrapText="1"/>
    </xf>
    <xf numFmtId="182" fontId="11" fillId="0" borderId="38" xfId="0" applyNumberFormat="1" applyFont="1" applyFill="1" applyBorder="1" applyAlignment="1" applyProtection="1">
      <alignment vertical="center" wrapText="1"/>
    </xf>
    <xf numFmtId="182" fontId="11" fillId="0" borderId="34" xfId="0" applyNumberFormat="1" applyFont="1" applyFill="1" applyBorder="1" applyAlignment="1" applyProtection="1">
      <alignment vertical="center" wrapText="1"/>
    </xf>
    <xf numFmtId="182" fontId="11" fillId="0" borderId="77" xfId="0" applyNumberFormat="1" applyFont="1" applyFill="1" applyBorder="1" applyAlignment="1" applyProtection="1">
      <alignment horizontal="center" vertical="center" wrapText="1"/>
    </xf>
    <xf numFmtId="182" fontId="11" fillId="0" borderId="32" xfId="0" applyNumberFormat="1" applyFont="1" applyFill="1" applyBorder="1" applyAlignment="1" applyProtection="1">
      <alignment vertical="center" wrapText="1"/>
    </xf>
    <xf numFmtId="0" fontId="11" fillId="0" borderId="78" xfId="0" applyFont="1" applyFill="1" applyBorder="1" applyAlignment="1">
      <alignment horizontal="center" vertical="center"/>
    </xf>
    <xf numFmtId="182" fontId="11" fillId="0" borderId="38" xfId="10" applyNumberFormat="1" applyFont="1" applyFill="1" applyBorder="1" applyAlignment="1">
      <alignment vertical="center" wrapText="1"/>
    </xf>
    <xf numFmtId="182" fontId="11" fillId="0" borderId="34" xfId="10" applyNumberFormat="1" applyFont="1" applyFill="1" applyBorder="1" applyAlignment="1">
      <alignment vertical="center" wrapText="1"/>
    </xf>
    <xf numFmtId="182" fontId="11" fillId="0" borderId="34" xfId="0" applyNumberFormat="1" applyFont="1" applyFill="1" applyBorder="1" applyAlignment="1" applyProtection="1">
      <alignment horizontal="center" vertical="center" wrapText="1"/>
    </xf>
    <xf numFmtId="182" fontId="11" fillId="0" borderId="39" xfId="10" applyNumberFormat="1" applyFont="1" applyFill="1" applyBorder="1" applyAlignment="1">
      <alignment horizontal="center" vertical="center" wrapText="1"/>
    </xf>
    <xf numFmtId="182" fontId="11" fillId="0" borderId="79" xfId="10" applyNumberFormat="1" applyFont="1" applyFill="1" applyBorder="1" applyAlignment="1">
      <alignment vertical="center" wrapText="1"/>
    </xf>
    <xf numFmtId="0" fontId="11" fillId="0" borderId="80" xfId="0" applyFont="1" applyFill="1" applyBorder="1" applyAlignment="1">
      <alignment horizontal="center" vertical="center"/>
    </xf>
    <xf numFmtId="179" fontId="11" fillId="0" borderId="43" xfId="10" applyNumberFormat="1" applyFont="1" applyFill="1" applyBorder="1" applyAlignment="1" applyProtection="1">
      <alignment horizontal="center" vertical="center" wrapText="1"/>
    </xf>
    <xf numFmtId="179" fontId="11" fillId="0" borderId="59" xfId="0" applyNumberFormat="1" applyFont="1" applyFill="1" applyBorder="1" applyAlignment="1" applyProtection="1">
      <alignment vertical="center" wrapText="1"/>
    </xf>
    <xf numFmtId="179" fontId="11" fillId="0" borderId="60" xfId="0" applyNumberFormat="1" applyFont="1" applyFill="1" applyBorder="1" applyAlignment="1" applyProtection="1">
      <alignment vertical="center" wrapText="1"/>
    </xf>
    <xf numFmtId="179" fontId="11" fillId="1" borderId="60" xfId="0" applyNumberFormat="1" applyFont="1" applyFill="1" applyBorder="1" applyAlignment="1" applyProtection="1">
      <alignment horizontal="center" vertical="center" wrapText="1"/>
    </xf>
    <xf numFmtId="179" fontId="11" fillId="0" borderId="61" xfId="0" applyNumberFormat="1" applyFont="1" applyFill="1" applyBorder="1" applyAlignment="1" applyProtection="1">
      <alignment vertical="center" wrapText="1"/>
    </xf>
    <xf numFmtId="179" fontId="11" fillId="0" borderId="81" xfId="10" applyNumberFormat="1" applyFont="1" applyFill="1" applyBorder="1" applyAlignment="1" applyProtection="1">
      <alignment horizontal="center" vertical="center" wrapText="1"/>
    </xf>
    <xf numFmtId="0" fontId="11" fillId="0" borderId="82" xfId="0" applyFont="1" applyFill="1" applyBorder="1" applyAlignment="1">
      <alignment horizontal="center" vertical="center"/>
    </xf>
    <xf numFmtId="181" fontId="11" fillId="0" borderId="66" xfId="0" applyNumberFormat="1" applyFont="1" applyFill="1" applyBorder="1" applyAlignment="1" applyProtection="1">
      <alignment horizontal="center" vertical="center" wrapText="1"/>
    </xf>
    <xf numFmtId="182" fontId="11" fillId="0" borderId="83" xfId="0" applyNumberFormat="1" applyFont="1" applyFill="1" applyBorder="1" applyAlignment="1" applyProtection="1">
      <alignment vertical="center" wrapText="1"/>
    </xf>
    <xf numFmtId="182" fontId="11" fillId="0" borderId="77" xfId="0" applyNumberFormat="1" applyFont="1" applyFill="1" applyBorder="1" applyAlignment="1" applyProtection="1">
      <alignment vertical="center" wrapText="1"/>
    </xf>
    <xf numFmtId="182" fontId="11" fillId="1" borderId="77" xfId="0" applyNumberFormat="1" applyFont="1" applyFill="1" applyBorder="1" applyAlignment="1" applyProtection="1">
      <alignment horizontal="center" vertical="center" wrapText="1"/>
    </xf>
    <xf numFmtId="182" fontId="11" fillId="0" borderId="84" xfId="0" applyNumberFormat="1" applyFont="1" applyFill="1" applyBorder="1" applyAlignment="1" applyProtection="1">
      <alignment vertical="center" wrapText="1"/>
    </xf>
    <xf numFmtId="181" fontId="11" fillId="0" borderId="68" xfId="0" applyNumberFormat="1" applyFont="1" applyFill="1" applyBorder="1" applyAlignment="1" applyProtection="1">
      <alignment horizontal="center" vertical="center" wrapText="1"/>
    </xf>
    <xf numFmtId="182" fontId="11" fillId="0" borderId="32" xfId="10" applyNumberFormat="1" applyFont="1" applyFill="1" applyBorder="1" applyAlignment="1">
      <alignment vertical="center" wrapText="1"/>
    </xf>
    <xf numFmtId="180" fontId="13" fillId="0" borderId="0" xfId="0" applyNumberFormat="1" applyFont="1" applyFill="1" applyBorder="1" applyAlignment="1" applyProtection="1">
      <alignment vertical="center"/>
    </xf>
    <xf numFmtId="180" fontId="11" fillId="0" borderId="43" xfId="0" applyNumberFormat="1" applyFont="1" applyFill="1" applyBorder="1" applyAlignment="1" applyProtection="1"/>
    <xf numFmtId="180" fontId="11" fillId="0" borderId="0" xfId="0" applyNumberFormat="1" applyFont="1" applyFill="1" applyAlignment="1"/>
    <xf numFmtId="181" fontId="13" fillId="0" borderId="0" xfId="0" applyNumberFormat="1" applyFont="1" applyFill="1" applyBorder="1" applyAlignment="1" applyProtection="1">
      <alignment vertical="center"/>
    </xf>
    <xf numFmtId="181" fontId="11" fillId="0" borderId="43" xfId="0" applyNumberFormat="1" applyFont="1" applyFill="1" applyBorder="1" applyAlignment="1" applyProtection="1"/>
    <xf numFmtId="181" fontId="11" fillId="0" borderId="0" xfId="0" applyNumberFormat="1" applyFont="1" applyFill="1" applyAlignment="1"/>
    <xf numFmtId="182" fontId="11" fillId="0" borderId="85" xfId="10" applyNumberFormat="1" applyFont="1" applyFill="1" applyBorder="1" applyAlignment="1">
      <alignment vertical="center" wrapText="1"/>
    </xf>
    <xf numFmtId="182" fontId="11" fillId="0" borderId="86" xfId="10" applyNumberFormat="1" applyFont="1" applyFill="1" applyBorder="1" applyAlignment="1">
      <alignment vertical="center" wrapText="1"/>
    </xf>
    <xf numFmtId="182" fontId="11" fillId="0" borderId="74" xfId="0" applyNumberFormat="1" applyFont="1" applyFill="1" applyBorder="1" applyAlignment="1" applyProtection="1">
      <alignment horizontal="center" vertical="center" wrapText="1"/>
    </xf>
    <xf numFmtId="182" fontId="11" fillId="0" borderId="87" xfId="10" applyNumberFormat="1" applyFont="1" applyFill="1" applyBorder="1" applyAlignment="1">
      <alignment vertical="center" wrapText="1"/>
    </xf>
    <xf numFmtId="182" fontId="11" fillId="0" borderId="34" xfId="10" applyNumberFormat="1" applyFont="1" applyFill="1" applyBorder="1" applyAlignment="1">
      <alignment horizontal="center" vertical="center" wrapText="1"/>
    </xf>
    <xf numFmtId="181" fontId="11" fillId="0" borderId="88" xfId="0" applyNumberFormat="1" applyFont="1" applyFill="1" applyBorder="1" applyAlignment="1" applyProtection="1">
      <alignment horizontal="center" vertical="center" wrapText="1"/>
    </xf>
    <xf numFmtId="177" fontId="11" fillId="0" borderId="59" xfId="10" applyNumberFormat="1" applyFont="1" applyFill="1" applyBorder="1" applyAlignment="1">
      <alignment vertical="center" wrapText="1"/>
    </xf>
    <xf numFmtId="177" fontId="11" fillId="0" borderId="60" xfId="10" applyNumberFormat="1" applyFont="1" applyFill="1" applyBorder="1" applyAlignment="1">
      <alignment vertical="center" wrapText="1"/>
    </xf>
    <xf numFmtId="177" fontId="11" fillId="0" borderId="60" xfId="10" applyNumberFormat="1" applyFont="1" applyFill="1" applyBorder="1" applyAlignment="1" applyProtection="1">
      <alignment horizontal="center" vertical="center" wrapText="1"/>
    </xf>
    <xf numFmtId="177" fontId="11" fillId="0" borderId="61" xfId="10" applyNumberFormat="1" applyFont="1" applyFill="1" applyBorder="1" applyAlignment="1">
      <alignment vertical="center" wrapText="1"/>
    </xf>
    <xf numFmtId="179" fontId="11" fillId="0" borderId="63" xfId="10" applyNumberFormat="1" applyFont="1" applyFill="1" applyBorder="1" applyAlignment="1">
      <alignment vertical="center" wrapText="1"/>
    </xf>
    <xf numFmtId="181" fontId="11" fillId="0" borderId="89" xfId="0" applyNumberFormat="1" applyFont="1" applyFill="1" applyBorder="1" applyAlignment="1" applyProtection="1">
      <alignment horizontal="center" vertical="center" wrapText="1"/>
    </xf>
    <xf numFmtId="182" fontId="11" fillId="0" borderId="30" xfId="10" applyNumberFormat="1" applyFont="1" applyFill="1" applyBorder="1" applyAlignment="1">
      <alignment vertical="center" wrapText="1"/>
    </xf>
    <xf numFmtId="180" fontId="11" fillId="0" borderId="55" xfId="0" applyNumberFormat="1" applyFont="1" applyFill="1" applyBorder="1" applyAlignment="1">
      <alignment horizontal="center" vertical="center"/>
    </xf>
    <xf numFmtId="181" fontId="11" fillId="0" borderId="90" xfId="0" applyNumberFormat="1" applyFont="1" applyFill="1" applyBorder="1" applyAlignment="1" applyProtection="1">
      <alignment horizontal="center" vertical="center" wrapText="1"/>
    </xf>
    <xf numFmtId="178" fontId="11" fillId="0" borderId="59" xfId="10" applyNumberFormat="1" applyFont="1" applyFill="1" applyBorder="1" applyAlignment="1">
      <alignment vertical="center" wrapText="1"/>
    </xf>
    <xf numFmtId="178" fontId="11" fillId="0" borderId="60" xfId="10" applyNumberFormat="1" applyFont="1" applyFill="1" applyBorder="1" applyAlignment="1">
      <alignment vertical="center" wrapText="1"/>
    </xf>
    <xf numFmtId="178" fontId="11" fillId="0" borderId="60" xfId="0" applyNumberFormat="1" applyFont="1" applyFill="1" applyBorder="1" applyAlignment="1" applyProtection="1">
      <alignment horizontal="center" vertical="center" wrapText="1"/>
    </xf>
    <xf numFmtId="178" fontId="11" fillId="0" borderId="61" xfId="10" applyNumberFormat="1" applyFont="1" applyFill="1" applyBorder="1" applyAlignment="1">
      <alignment vertical="center" wrapText="1"/>
    </xf>
    <xf numFmtId="180" fontId="11" fillId="0" borderId="65" xfId="0" applyNumberFormat="1" applyFont="1" applyFill="1" applyBorder="1" applyAlignment="1">
      <alignment horizontal="center" vertical="center"/>
    </xf>
    <xf numFmtId="181" fontId="11" fillId="0" borderId="91" xfId="0" applyNumberFormat="1" applyFont="1" applyFill="1" applyBorder="1" applyAlignment="1" applyProtection="1">
      <alignment horizontal="center" vertical="center" wrapText="1"/>
    </xf>
    <xf numFmtId="180" fontId="11" fillId="0" borderId="71" xfId="0" applyNumberFormat="1" applyFont="1" applyFill="1" applyBorder="1" applyAlignment="1">
      <alignment horizontal="center" vertical="center"/>
    </xf>
    <xf numFmtId="181" fontId="11" fillId="0" borderId="92" xfId="0" applyNumberFormat="1" applyFont="1" applyFill="1" applyBorder="1" applyAlignment="1" applyProtection="1">
      <alignment horizontal="center" vertical="center" wrapText="1"/>
    </xf>
    <xf numFmtId="182" fontId="11" fillId="0" borderId="73" xfId="10" applyNumberFormat="1" applyFont="1" applyFill="1" applyBorder="1" applyAlignment="1">
      <alignment vertical="center" wrapText="1"/>
    </xf>
    <xf numFmtId="182" fontId="11" fillId="0" borderId="74" xfId="10" applyNumberFormat="1" applyFont="1" applyFill="1" applyBorder="1" applyAlignment="1">
      <alignment vertical="center" wrapText="1"/>
    </xf>
    <xf numFmtId="182" fontId="11" fillId="0" borderId="1" xfId="10" applyNumberFormat="1" applyFont="1" applyFill="1" applyBorder="1" applyAlignment="1">
      <alignment vertical="center" wrapText="1"/>
    </xf>
    <xf numFmtId="180" fontId="11" fillId="0" borderId="57" xfId="0" applyNumberFormat="1" applyFont="1" applyFill="1" applyBorder="1" applyAlignment="1">
      <alignment horizontal="center" vertical="center"/>
    </xf>
    <xf numFmtId="180" fontId="11" fillId="0" borderId="67" xfId="0" applyNumberFormat="1" applyFont="1" applyFill="1" applyBorder="1" applyAlignment="1">
      <alignment horizontal="center" vertical="center"/>
    </xf>
    <xf numFmtId="182" fontId="11" fillId="0" borderId="29" xfId="10" applyNumberFormat="1" applyFont="1" applyFill="1" applyBorder="1" applyAlignment="1">
      <alignment horizontal="center" vertical="center" wrapText="1"/>
    </xf>
    <xf numFmtId="180" fontId="11" fillId="0" borderId="75" xfId="0" applyNumberFormat="1" applyFont="1" applyFill="1" applyBorder="1" applyAlignment="1">
      <alignment horizontal="center" vertical="center"/>
    </xf>
    <xf numFmtId="182" fontId="11" fillId="0" borderId="34" xfId="0" applyNumberFormat="1" applyFont="1" applyFill="1" applyBorder="1" applyAlignment="1">
      <alignment horizontal="right" vertical="center" wrapText="1"/>
    </xf>
    <xf numFmtId="0" fontId="11" fillId="0" borderId="93" xfId="0" applyFont="1" applyFill="1" applyBorder="1" applyAlignment="1">
      <alignment horizontal="center" vertical="center"/>
    </xf>
    <xf numFmtId="182" fontId="11" fillId="0" borderId="86" xfId="0" applyNumberFormat="1" applyFont="1" applyFill="1" applyBorder="1" applyAlignment="1" applyProtection="1">
      <alignment horizontal="center" vertical="center" wrapText="1"/>
    </xf>
    <xf numFmtId="182" fontId="11" fillId="0" borderId="86" xfId="10" applyNumberFormat="1" applyFont="1" applyFill="1" applyBorder="1" applyAlignment="1">
      <alignment horizontal="center" vertical="center" wrapText="1"/>
    </xf>
    <xf numFmtId="182" fontId="11" fillId="0" borderId="94" xfId="10" applyNumberFormat="1" applyFont="1" applyFill="1" applyBorder="1" applyAlignment="1">
      <alignment vertical="center" wrapText="1"/>
    </xf>
    <xf numFmtId="0" fontId="11" fillId="0" borderId="95" xfId="0" applyFont="1" applyFill="1" applyBorder="1" applyAlignment="1">
      <alignment horizontal="center" vertical="center"/>
    </xf>
    <xf numFmtId="179" fontId="11" fillId="0" borderId="96" xfId="10" applyNumberFormat="1" applyFont="1" applyFill="1" applyBorder="1" applyAlignment="1" applyProtection="1">
      <alignment horizontal="center" vertical="center" wrapText="1"/>
    </xf>
    <xf numFmtId="179" fontId="11" fillId="0" borderId="97" xfId="10" applyNumberFormat="1" applyFont="1" applyFill="1" applyBorder="1" applyAlignment="1">
      <alignment vertical="center" wrapText="1"/>
    </xf>
    <xf numFmtId="179" fontId="11" fillId="0" borderId="98" xfId="10" applyNumberFormat="1" applyFont="1" applyFill="1" applyBorder="1" applyAlignment="1">
      <alignment vertical="center" wrapText="1"/>
    </xf>
    <xf numFmtId="179" fontId="11" fillId="0" borderId="98" xfId="10" applyNumberFormat="1" applyFont="1" applyFill="1" applyBorder="1" applyAlignment="1" applyProtection="1">
      <alignment horizontal="center" vertical="center" wrapText="1"/>
    </xf>
    <xf numFmtId="179" fontId="11" fillId="0" borderId="99" xfId="10" applyNumberFormat="1" applyFont="1" applyFill="1" applyBorder="1" applyAlignment="1">
      <alignment vertical="center" wrapText="1"/>
    </xf>
    <xf numFmtId="179" fontId="11" fillId="0" borderId="100" xfId="10" applyNumberFormat="1" applyFont="1" applyFill="1" applyBorder="1" applyAlignment="1">
      <alignment vertical="center" wrapText="1"/>
    </xf>
    <xf numFmtId="0" fontId="11" fillId="0" borderId="101" xfId="0" applyFont="1" applyFill="1" applyBorder="1" applyAlignment="1">
      <alignment horizontal="center" vertical="center"/>
    </xf>
    <xf numFmtId="181" fontId="11" fillId="0" borderId="102" xfId="0" applyNumberFormat="1" applyFont="1" applyFill="1" applyBorder="1" applyAlignment="1" applyProtection="1">
      <alignment horizontal="center" vertical="center" wrapText="1"/>
    </xf>
    <xf numFmtId="182" fontId="11" fillId="0" borderId="103" xfId="10" applyNumberFormat="1" applyFont="1" applyFill="1" applyBorder="1" applyAlignment="1">
      <alignment vertical="center" wrapText="1"/>
    </xf>
    <xf numFmtId="182" fontId="11" fillId="0" borderId="104" xfId="10" applyNumberFormat="1" applyFont="1" applyFill="1" applyBorder="1" applyAlignment="1">
      <alignment vertical="center" wrapText="1"/>
    </xf>
    <xf numFmtId="182" fontId="11" fillId="0" borderId="104" xfId="0" applyNumberFormat="1" applyFont="1" applyFill="1" applyBorder="1" applyAlignment="1" applyProtection="1">
      <alignment horizontal="center" vertical="center" wrapText="1"/>
    </xf>
    <xf numFmtId="182" fontId="11" fillId="0" borderId="105" xfId="10" applyNumberFormat="1" applyFont="1" applyFill="1" applyBorder="1" applyAlignment="1">
      <alignment vertical="center" wrapText="1"/>
    </xf>
    <xf numFmtId="0" fontId="11" fillId="0" borderId="106" xfId="0" applyFont="1" applyBorder="1" applyAlignment="1">
      <alignment horizontal="center" vertical="center"/>
    </xf>
    <xf numFmtId="179" fontId="11" fillId="0" borderId="20" xfId="10" applyNumberFormat="1" applyFont="1" applyFill="1" applyBorder="1" applyAlignment="1">
      <alignment vertical="center" wrapText="1"/>
    </xf>
    <xf numFmtId="179" fontId="11" fillId="0" borderId="16" xfId="10" applyNumberFormat="1" applyFont="1" applyFill="1" applyBorder="1" applyAlignment="1">
      <alignment vertical="center" wrapText="1"/>
    </xf>
    <xf numFmtId="179" fontId="11" fillId="0" borderId="16" xfId="0" applyNumberFormat="1" applyFont="1" applyBorder="1" applyAlignment="1">
      <alignment horizontal="center" vertical="center" wrapText="1"/>
    </xf>
    <xf numFmtId="179" fontId="11" fillId="0" borderId="21" xfId="10" applyNumberFormat="1" applyFont="1" applyFill="1" applyBorder="1" applyAlignment="1">
      <alignment vertical="center" wrapText="1"/>
    </xf>
    <xf numFmtId="179" fontId="11" fillId="0" borderId="107" xfId="10" applyNumberFormat="1" applyFont="1" applyFill="1" applyBorder="1" applyAlignment="1">
      <alignment vertical="center" wrapText="1"/>
    </xf>
    <xf numFmtId="180" fontId="11" fillId="0" borderId="68" xfId="0" applyNumberFormat="1" applyFont="1" applyBorder="1" applyAlignment="1">
      <alignment horizontal="center" vertical="center" wrapText="1"/>
    </xf>
    <xf numFmtId="181" fontId="11" fillId="0" borderId="102" xfId="0" applyNumberFormat="1" applyFont="1" applyBorder="1" applyAlignment="1">
      <alignment horizontal="center" vertical="center" wrapText="1"/>
    </xf>
    <xf numFmtId="182" fontId="11" fillId="0" borderId="104" xfId="0" applyNumberFormat="1" applyFont="1" applyBorder="1" applyAlignment="1">
      <alignment horizontal="center" vertical="center" wrapText="1"/>
    </xf>
    <xf numFmtId="181" fontId="11" fillId="0" borderId="43" xfId="0" applyNumberFormat="1" applyFont="1" applyFill="1" applyBorder="1" applyAlignment="1" applyProtection="1">
      <alignment horizontal="center" vertical="center" wrapText="1"/>
    </xf>
    <xf numFmtId="182" fontId="11" fillId="0" borderId="74" xfId="0" applyNumberFormat="1" applyFont="1" applyFill="1" applyBorder="1" applyAlignment="1">
      <alignment horizontal="right" vertical="center" wrapText="1"/>
    </xf>
    <xf numFmtId="181" fontId="11" fillId="0" borderId="81" xfId="0" applyNumberFormat="1" applyFont="1" applyFill="1" applyBorder="1" applyAlignment="1" applyProtection="1">
      <alignment horizontal="center" vertical="center" wrapText="1"/>
    </xf>
    <xf numFmtId="0" fontId="11" fillId="0" borderId="108" xfId="0" applyFont="1" applyFill="1" applyBorder="1" applyAlignment="1">
      <alignment horizontal="center" vertical="center"/>
    </xf>
    <xf numFmtId="179" fontId="11" fillId="0" borderId="109" xfId="10" applyNumberFormat="1" applyFont="1" applyFill="1" applyBorder="1" applyAlignment="1" applyProtection="1">
      <alignment horizontal="center" vertical="center" wrapText="1"/>
    </xf>
    <xf numFmtId="179" fontId="11" fillId="0" borderId="110" xfId="10" applyNumberFormat="1" applyFont="1" applyFill="1" applyBorder="1" applyAlignment="1">
      <alignment vertical="center" wrapText="1"/>
    </xf>
    <xf numFmtId="179" fontId="11" fillId="0" borderId="111" xfId="10" applyNumberFormat="1" applyFont="1" applyFill="1" applyBorder="1" applyAlignment="1">
      <alignment vertical="center" wrapText="1"/>
    </xf>
    <xf numFmtId="179" fontId="11" fillId="0" borderId="111" xfId="0" applyNumberFormat="1" applyFont="1" applyFill="1" applyBorder="1" applyAlignment="1">
      <alignment horizontal="center" vertical="center" wrapText="1"/>
    </xf>
    <xf numFmtId="179" fontId="11" fillId="0" borderId="112" xfId="10" applyNumberFormat="1" applyFont="1" applyFill="1" applyBorder="1" applyAlignment="1">
      <alignment vertical="center" wrapText="1"/>
    </xf>
    <xf numFmtId="179" fontId="11" fillId="0" borderId="113" xfId="10" applyNumberFormat="1" applyFont="1" applyFill="1" applyBorder="1" applyAlignment="1">
      <alignment vertical="center" wrapText="1"/>
    </xf>
    <xf numFmtId="180" fontId="11" fillId="0" borderId="81" xfId="0" applyNumberFormat="1" applyFont="1" applyFill="1" applyBorder="1" applyAlignment="1" applyProtection="1">
      <alignment horizontal="center" vertical="center" wrapText="1"/>
    </xf>
    <xf numFmtId="182" fontId="11" fillId="0" borderId="20" xfId="10" applyNumberFormat="1" applyFont="1" applyFill="1" applyBorder="1" applyAlignment="1">
      <alignment vertical="center" wrapText="1"/>
    </xf>
    <xf numFmtId="182" fontId="11" fillId="0" borderId="107" xfId="10" applyNumberFormat="1" applyFont="1" applyFill="1" applyBorder="1" applyAlignment="1">
      <alignment vertical="center" wrapText="1"/>
    </xf>
    <xf numFmtId="0" fontId="11" fillId="0" borderId="114" xfId="0" applyFont="1" applyFill="1" applyBorder="1" applyAlignment="1">
      <alignment horizontal="center" vertical="center"/>
    </xf>
    <xf numFmtId="179" fontId="11" fillId="0" borderId="115" xfId="10" applyNumberFormat="1" applyFont="1" applyFill="1" applyBorder="1" applyAlignment="1" applyProtection="1">
      <alignment horizontal="center" vertical="center" wrapText="1"/>
    </xf>
    <xf numFmtId="179" fontId="11" fillId="0" borderId="116" xfId="10" applyNumberFormat="1" applyFont="1" applyFill="1" applyBorder="1" applyAlignment="1">
      <alignment vertical="center" wrapText="1"/>
    </xf>
    <xf numFmtId="179" fontId="11" fillId="0" borderId="117" xfId="10" applyNumberFormat="1" applyFont="1" applyFill="1" applyBorder="1" applyAlignment="1">
      <alignment vertical="center" wrapText="1"/>
    </xf>
    <xf numFmtId="182" fontId="11" fillId="0" borderId="97" xfId="10" applyNumberFormat="1" applyFont="1" applyFill="1" applyBorder="1" applyAlignment="1">
      <alignment vertical="center" wrapText="1"/>
    </xf>
    <xf numFmtId="179" fontId="11" fillId="0" borderId="118" xfId="10" applyNumberFormat="1" applyFont="1" applyFill="1" applyBorder="1" applyAlignment="1">
      <alignment vertical="center" wrapText="1"/>
    </xf>
    <xf numFmtId="179" fontId="11" fillId="0" borderId="119" xfId="10" applyNumberFormat="1" applyFont="1" applyFill="1" applyBorder="1" applyAlignment="1">
      <alignment vertical="center" wrapText="1"/>
    </xf>
    <xf numFmtId="179" fontId="11" fillId="0" borderId="120" xfId="10" applyNumberFormat="1" applyFont="1" applyFill="1" applyBorder="1" applyAlignment="1">
      <alignment vertical="center" wrapText="1"/>
    </xf>
    <xf numFmtId="182" fontId="11" fillId="0" borderId="22" xfId="10" applyNumberFormat="1" applyFont="1" applyFill="1" applyBorder="1" applyAlignment="1">
      <alignment vertical="center" wrapText="1"/>
    </xf>
    <xf numFmtId="182" fontId="11" fillId="0" borderId="121" xfId="10" applyNumberFormat="1" applyFont="1" applyFill="1" applyBorder="1" applyAlignment="1">
      <alignment vertical="center" wrapText="1"/>
    </xf>
    <xf numFmtId="182" fontId="11" fillId="0" borderId="122" xfId="10" applyNumberFormat="1" applyFont="1" applyFill="1" applyBorder="1" applyAlignment="1">
      <alignment vertical="center" wrapText="1"/>
    </xf>
    <xf numFmtId="182" fontId="11" fillId="0" borderId="123" xfId="10" applyNumberFormat="1" applyFont="1" applyFill="1" applyBorder="1" applyAlignment="1">
      <alignment vertical="center" wrapText="1"/>
    </xf>
    <xf numFmtId="179" fontId="11" fillId="0" borderId="124" xfId="10" applyNumberFormat="1" applyFont="1" applyFill="1" applyBorder="1" applyAlignment="1" applyProtection="1">
      <alignment horizontal="center" vertical="center" wrapText="1"/>
    </xf>
    <xf numFmtId="179" fontId="11" fillId="0" borderId="125" xfId="10" applyNumberFormat="1" applyFont="1" applyFill="1" applyBorder="1" applyAlignment="1">
      <alignment vertical="center" wrapText="1"/>
    </xf>
    <xf numFmtId="179" fontId="11" fillId="0" borderId="126" xfId="10" applyNumberFormat="1" applyFont="1" applyFill="1" applyBorder="1" applyAlignment="1">
      <alignment vertical="center" wrapText="1"/>
    </xf>
    <xf numFmtId="179" fontId="11" fillId="0" borderId="127" xfId="10" applyNumberFormat="1" applyFont="1" applyFill="1" applyBorder="1" applyAlignment="1">
      <alignment vertical="center" wrapText="1"/>
    </xf>
    <xf numFmtId="179" fontId="11" fillId="0" borderId="128" xfId="10" applyNumberFormat="1" applyFont="1" applyFill="1" applyBorder="1" applyAlignment="1">
      <alignment vertical="center" wrapText="1"/>
    </xf>
    <xf numFmtId="0" fontId="11" fillId="0" borderId="0" xfId="0" applyFont="1" applyFill="1" applyBorder="1" applyAlignment="1">
      <alignment vertical="center"/>
    </xf>
    <xf numFmtId="0" fontId="0" fillId="0" borderId="0" xfId="0" applyAlignment="1">
      <alignment vertical="center"/>
    </xf>
    <xf numFmtId="0" fontId="11" fillId="0" borderId="0" xfId="0" applyFont="1" applyAlignment="1">
      <alignment horizontal="center" vertical="center"/>
    </xf>
    <xf numFmtId="0" fontId="13" fillId="0" borderId="0" xfId="0" applyFont="1" applyFill="1" applyAlignment="1">
      <alignment vertical="center"/>
    </xf>
    <xf numFmtId="0" fontId="11" fillId="0" borderId="44" xfId="0" applyFont="1" applyFill="1" applyBorder="1" applyAlignment="1">
      <alignment vertical="center" wrapText="1"/>
    </xf>
    <xf numFmtId="0" fontId="11" fillId="0" borderId="46" xfId="0" applyFont="1" applyBorder="1" applyAlignment="1">
      <alignment horizontal="center" vertical="center"/>
    </xf>
    <xf numFmtId="0" fontId="11" fillId="0" borderId="12" xfId="0" applyFont="1" applyBorder="1" applyAlignment="1">
      <alignment horizontal="center" vertical="center" wrapText="1"/>
    </xf>
    <xf numFmtId="0" fontId="11" fillId="0" borderId="129"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130" xfId="0" applyFont="1" applyBorder="1" applyAlignment="1">
      <alignment horizontal="center" vertical="center" wrapText="1"/>
    </xf>
    <xf numFmtId="183" fontId="11" fillId="0" borderId="59" xfId="0" applyNumberFormat="1" applyFont="1" applyBorder="1" applyAlignment="1">
      <alignment vertical="center" wrapText="1"/>
    </xf>
    <xf numFmtId="183" fontId="11" fillId="0" borderId="60" xfId="0" applyNumberFormat="1" applyFont="1" applyBorder="1" applyAlignment="1">
      <alignment vertical="center" wrapText="1"/>
    </xf>
    <xf numFmtId="183" fontId="11" fillId="0" borderId="131" xfId="0" applyNumberFormat="1" applyFont="1" applyFill="1" applyBorder="1" applyAlignment="1">
      <alignment vertical="center" wrapText="1"/>
    </xf>
    <xf numFmtId="183" fontId="11" fillId="0" borderId="61" xfId="0" applyNumberFormat="1" applyFont="1" applyFill="1" applyBorder="1" applyAlignment="1">
      <alignment vertical="center" wrapText="1"/>
    </xf>
    <xf numFmtId="0" fontId="11" fillId="0" borderId="90" xfId="0" applyFont="1" applyBorder="1" applyAlignment="1">
      <alignment horizontal="center" vertical="center" wrapText="1"/>
    </xf>
    <xf numFmtId="38" fontId="11" fillId="0" borderId="59" xfId="10" applyFont="1" applyBorder="1" applyAlignment="1">
      <alignment vertical="center" wrapText="1"/>
    </xf>
    <xf numFmtId="38" fontId="11" fillId="0" borderId="60" xfId="10" applyFont="1" applyBorder="1" applyAlignment="1">
      <alignment vertical="center" wrapText="1"/>
    </xf>
    <xf numFmtId="38" fontId="11" fillId="0" borderId="131" xfId="10" applyFont="1" applyFill="1" applyBorder="1" applyAlignment="1">
      <alignment vertical="center" wrapText="1"/>
    </xf>
    <xf numFmtId="38" fontId="11" fillId="0" borderId="61" xfId="10" applyFont="1" applyFill="1" applyBorder="1" applyAlignment="1">
      <alignment vertical="center" wrapText="1"/>
    </xf>
    <xf numFmtId="183" fontId="11" fillId="0" borderId="0" xfId="0" applyNumberFormat="1" applyFont="1" applyFill="1" applyAlignment="1">
      <alignment vertical="center" wrapText="1"/>
    </xf>
    <xf numFmtId="0" fontId="11" fillId="0" borderId="27" xfId="0" applyFont="1" applyBorder="1" applyAlignment="1">
      <alignment horizontal="center" vertical="center" wrapText="1"/>
    </xf>
    <xf numFmtId="183" fontId="11" fillId="0" borderId="29" xfId="0" applyNumberFormat="1" applyFont="1" applyBorder="1" applyAlignment="1">
      <alignment vertical="center" wrapText="1"/>
    </xf>
    <xf numFmtId="183" fontId="11" fillId="0" borderId="25" xfId="0" applyNumberFormat="1" applyFont="1" applyBorder="1" applyAlignment="1">
      <alignment vertical="center" wrapText="1"/>
    </xf>
    <xf numFmtId="183" fontId="11" fillId="0" borderId="132" xfId="0" applyNumberFormat="1" applyFont="1" applyFill="1" applyBorder="1" applyAlignment="1">
      <alignment vertical="center" wrapText="1"/>
    </xf>
    <xf numFmtId="183" fontId="11" fillId="0" borderId="23" xfId="0" applyNumberFormat="1" applyFont="1" applyFill="1" applyBorder="1" applyAlignment="1">
      <alignment vertical="center" wrapText="1"/>
    </xf>
    <xf numFmtId="0" fontId="11" fillId="0" borderId="91" xfId="0" applyFont="1" applyBorder="1" applyAlignment="1">
      <alignment horizontal="center" vertical="center" wrapText="1"/>
    </xf>
    <xf numFmtId="38" fontId="11" fillId="0" borderId="29" xfId="10" applyFont="1" applyBorder="1" applyAlignment="1">
      <alignment vertical="center" wrapText="1"/>
    </xf>
    <xf numFmtId="38" fontId="11" fillId="0" borderId="25" xfId="10" applyFont="1" applyBorder="1" applyAlignment="1">
      <alignment vertical="center" wrapText="1"/>
    </xf>
    <xf numFmtId="38" fontId="11" fillId="0" borderId="132" xfId="10" applyFont="1" applyFill="1" applyBorder="1" applyAlignment="1">
      <alignment vertical="center" wrapText="1"/>
    </xf>
    <xf numFmtId="38" fontId="11" fillId="0" borderId="23" xfId="10" applyFont="1" applyFill="1" applyBorder="1" applyAlignment="1">
      <alignment vertical="center" wrapText="1"/>
    </xf>
    <xf numFmtId="0" fontId="11" fillId="0" borderId="36" xfId="0" applyFont="1" applyBorder="1" applyAlignment="1">
      <alignment horizontal="center" vertical="center" wrapText="1"/>
    </xf>
    <xf numFmtId="184" fontId="11" fillId="0" borderId="38" xfId="0" applyNumberFormat="1" applyFont="1" applyBorder="1" applyAlignment="1">
      <alignment vertical="center" wrapText="1"/>
    </xf>
    <xf numFmtId="184" fontId="11" fillId="0" borderId="34" xfId="0" applyNumberFormat="1" applyFont="1" applyBorder="1" applyAlignment="1">
      <alignment vertical="center" wrapText="1"/>
    </xf>
    <xf numFmtId="184" fontId="11" fillId="0" borderId="133" xfId="0" applyNumberFormat="1" applyFont="1" applyFill="1" applyBorder="1" applyAlignment="1">
      <alignment vertical="center" wrapText="1"/>
    </xf>
    <xf numFmtId="184" fontId="11" fillId="0" borderId="32" xfId="0" applyNumberFormat="1" applyFont="1" applyFill="1" applyBorder="1" applyAlignment="1">
      <alignment vertical="center" wrapText="1"/>
    </xf>
    <xf numFmtId="0" fontId="11" fillId="0" borderId="134" xfId="0" applyFont="1" applyBorder="1" applyAlignment="1">
      <alignment horizontal="center" vertical="center" wrapText="1"/>
    </xf>
    <xf numFmtId="184" fontId="11" fillId="0" borderId="73" xfId="0" applyNumberFormat="1" applyFont="1" applyBorder="1" applyAlignment="1">
      <alignment vertical="center" wrapText="1"/>
    </xf>
    <xf numFmtId="184" fontId="11" fillId="0" borderId="74" xfId="0" applyNumberFormat="1" applyFont="1" applyBorder="1" applyAlignment="1">
      <alignment vertical="center" wrapText="1"/>
    </xf>
    <xf numFmtId="184" fontId="11" fillId="0" borderId="135" xfId="0" applyNumberFormat="1" applyFont="1" applyFill="1" applyBorder="1" applyAlignment="1">
      <alignment vertical="center" wrapText="1"/>
    </xf>
    <xf numFmtId="184" fontId="11" fillId="0" borderId="1" xfId="0" applyNumberFormat="1" applyFont="1" applyFill="1" applyBorder="1" applyAlignment="1">
      <alignment vertical="center" wrapText="1"/>
    </xf>
    <xf numFmtId="0" fontId="11" fillId="0" borderId="92" xfId="0" applyFont="1" applyBorder="1" applyAlignment="1">
      <alignment horizontal="center" vertical="center" wrapText="1"/>
    </xf>
    <xf numFmtId="184" fontId="11" fillId="0" borderId="0" xfId="0" applyNumberFormat="1" applyFont="1" applyFill="1" applyAlignment="1">
      <alignment vertical="center" wrapText="1"/>
    </xf>
    <xf numFmtId="179" fontId="11" fillId="0" borderId="131" xfId="0" applyNumberFormat="1" applyFont="1" applyFill="1" applyBorder="1" applyAlignment="1">
      <alignment vertical="center" wrapText="1"/>
    </xf>
    <xf numFmtId="179" fontId="11" fillId="0" borderId="136" xfId="0" applyNumberFormat="1" applyFont="1" applyFill="1" applyBorder="1" applyAlignment="1">
      <alignment vertical="center" wrapText="1"/>
    </xf>
    <xf numFmtId="179" fontId="11" fillId="0" borderId="29" xfId="0" applyNumberFormat="1" applyFont="1" applyBorder="1" applyAlignment="1">
      <alignment vertical="center" wrapText="1"/>
    </xf>
    <xf numFmtId="179" fontId="11" fillId="0" borderId="25" xfId="0" applyNumberFormat="1" applyFont="1" applyBorder="1" applyAlignment="1">
      <alignment vertical="center" wrapText="1"/>
    </xf>
    <xf numFmtId="179" fontId="11" fillId="0" borderId="132" xfId="0" applyNumberFormat="1" applyFont="1" applyFill="1" applyBorder="1" applyAlignment="1">
      <alignment vertical="center" wrapText="1"/>
    </xf>
    <xf numFmtId="179" fontId="11" fillId="0" borderId="23" xfId="0" applyNumberFormat="1" applyFont="1" applyFill="1" applyBorder="1" applyAlignment="1">
      <alignment vertical="center" wrapText="1"/>
    </xf>
    <xf numFmtId="179" fontId="11" fillId="0" borderId="137" xfId="0" applyNumberFormat="1" applyFont="1" applyBorder="1" applyAlignment="1">
      <alignment vertical="center" wrapText="1"/>
    </xf>
    <xf numFmtId="179" fontId="11" fillId="0" borderId="138" xfId="0" applyNumberFormat="1" applyFont="1" applyBorder="1" applyAlignment="1">
      <alignment vertical="center" wrapText="1"/>
    </xf>
    <xf numFmtId="179" fontId="11" fillId="0" borderId="139" xfId="0" applyNumberFormat="1" applyFont="1" applyFill="1" applyBorder="1" applyAlignment="1">
      <alignment vertical="center" wrapText="1"/>
    </xf>
    <xf numFmtId="177" fontId="11" fillId="0" borderId="131" xfId="10" applyNumberFormat="1" applyFont="1" applyFill="1" applyBorder="1" applyAlignment="1">
      <alignment vertical="center" wrapText="1"/>
    </xf>
    <xf numFmtId="179" fontId="11" fillId="0" borderId="87" xfId="10" applyNumberFormat="1" applyFont="1" applyFill="1" applyBorder="1" applyAlignment="1">
      <alignment vertical="center" wrapText="1"/>
    </xf>
    <xf numFmtId="177" fontId="11" fillId="0" borderId="132" xfId="10" applyNumberFormat="1" applyFont="1" applyFill="1" applyBorder="1" applyAlignment="1">
      <alignment vertical="center" wrapText="1"/>
    </xf>
    <xf numFmtId="177" fontId="11" fillId="0" borderId="23" xfId="10" applyNumberFormat="1" applyFont="1" applyFill="1" applyBorder="1" applyAlignment="1">
      <alignment vertical="center" wrapText="1"/>
    </xf>
    <xf numFmtId="179" fontId="10" fillId="0" borderId="0" xfId="0" applyNumberFormat="1" applyFont="1" applyFill="1" applyAlignment="1"/>
    <xf numFmtId="0" fontId="11" fillId="0" borderId="43" xfId="0" applyFont="1" applyFill="1" applyBorder="1"/>
    <xf numFmtId="0" fontId="11" fillId="0" borderId="47" xfId="0" applyFont="1" applyFill="1" applyBorder="1" applyAlignment="1" applyProtection="1">
      <alignment horizontal="distributed" vertical="center"/>
    </xf>
    <xf numFmtId="179" fontId="10" fillId="0" borderId="0" xfId="0" applyNumberFormat="1" applyFont="1" applyFill="1" applyAlignment="1">
      <alignment vertical="center"/>
    </xf>
    <xf numFmtId="179" fontId="11" fillId="0" borderId="0" xfId="0" applyNumberFormat="1" applyFont="1" applyFill="1" applyBorder="1" applyAlignment="1"/>
    <xf numFmtId="179" fontId="11" fillId="0" borderId="20" xfId="10" applyNumberFormat="1" applyFont="1" applyFill="1" applyBorder="1" applyAlignment="1" applyProtection="1">
      <alignment horizontal="right" vertical="center" wrapText="1"/>
    </xf>
    <xf numFmtId="179" fontId="11" fillId="0" borderId="16" xfId="10" applyNumberFormat="1" applyFont="1" applyFill="1" applyBorder="1" applyAlignment="1" applyProtection="1">
      <alignment horizontal="right" vertical="center" wrapText="1"/>
    </xf>
    <xf numFmtId="179" fontId="11" fillId="0" borderId="14" xfId="10" applyNumberFormat="1" applyFont="1" applyFill="1" applyBorder="1" applyAlignment="1" applyProtection="1">
      <alignment horizontal="right" vertical="center" wrapText="1"/>
    </xf>
    <xf numFmtId="179" fontId="11" fillId="0" borderId="59" xfId="0" applyNumberFormat="1" applyFont="1" applyFill="1" applyBorder="1" applyAlignment="1" applyProtection="1">
      <alignment horizontal="right" vertical="center" wrapText="1"/>
    </xf>
    <xf numFmtId="179" fontId="11" fillId="0" borderId="60" xfId="0" applyNumberFormat="1" applyFont="1" applyFill="1" applyBorder="1" applyAlignment="1" applyProtection="1">
      <alignment horizontal="right" vertical="center" wrapText="1"/>
    </xf>
    <xf numFmtId="179" fontId="11" fillId="0" borderId="61" xfId="0" applyNumberFormat="1" applyFont="1" applyFill="1" applyBorder="1" applyAlignment="1" applyProtection="1">
      <alignment horizontal="right" vertical="center" wrapText="1"/>
    </xf>
    <xf numFmtId="182" fontId="11" fillId="0" borderId="23" xfId="0" applyNumberFormat="1" applyFont="1" applyFill="1" applyBorder="1" applyAlignment="1" applyProtection="1">
      <alignment vertical="center" wrapText="1"/>
    </xf>
    <xf numFmtId="182" fontId="11" fillId="0" borderId="29" xfId="0" applyNumberFormat="1" applyFont="1" applyFill="1" applyBorder="1" applyAlignment="1" applyProtection="1">
      <alignment horizontal="right" vertical="center" wrapText="1"/>
    </xf>
    <xf numFmtId="182" fontId="11" fillId="0" borderId="25" xfId="0" applyNumberFormat="1" applyFont="1" applyFill="1" applyBorder="1" applyAlignment="1" applyProtection="1">
      <alignment horizontal="right" vertical="center" wrapText="1"/>
    </xf>
    <xf numFmtId="182" fontId="11" fillId="0" borderId="23" xfId="0" applyNumberFormat="1" applyFont="1" applyFill="1" applyBorder="1" applyAlignment="1" applyProtection="1">
      <alignment horizontal="right" vertical="center" wrapText="1"/>
    </xf>
    <xf numFmtId="181" fontId="11" fillId="0" borderId="36" xfId="0" applyNumberFormat="1" applyFont="1" applyFill="1" applyBorder="1" applyAlignment="1" applyProtection="1">
      <alignment horizontal="center" vertical="center" wrapText="1"/>
    </xf>
    <xf numFmtId="182" fontId="11" fillId="0" borderId="85" xfId="0" applyNumberFormat="1" applyFont="1" applyFill="1" applyBorder="1" applyAlignment="1" applyProtection="1">
      <alignment vertical="center" wrapText="1"/>
    </xf>
    <xf numFmtId="182" fontId="11" fillId="0" borderId="86" xfId="0" applyNumberFormat="1" applyFont="1" applyFill="1" applyBorder="1" applyAlignment="1" applyProtection="1">
      <alignment vertical="center" wrapText="1"/>
    </xf>
    <xf numFmtId="182" fontId="11" fillId="0" borderId="87" xfId="0" applyNumberFormat="1" applyFont="1" applyFill="1" applyBorder="1" applyAlignment="1" applyProtection="1">
      <alignment vertical="center" wrapText="1"/>
    </xf>
    <xf numFmtId="182" fontId="11" fillId="0" borderId="85" xfId="0" applyNumberFormat="1" applyFont="1" applyFill="1" applyBorder="1" applyAlignment="1" applyProtection="1">
      <alignment horizontal="right" vertical="center" wrapText="1"/>
    </xf>
    <xf numFmtId="182" fontId="11" fillId="0" borderId="86" xfId="0" applyNumberFormat="1" applyFont="1" applyFill="1" applyBorder="1" applyAlignment="1" applyProtection="1">
      <alignment horizontal="right" vertical="center" wrapText="1"/>
    </xf>
    <xf numFmtId="182" fontId="11" fillId="0" borderId="87" xfId="0" applyNumberFormat="1" applyFont="1" applyFill="1" applyBorder="1" applyAlignment="1" applyProtection="1">
      <alignment horizontal="right" vertical="center" wrapText="1"/>
    </xf>
    <xf numFmtId="182" fontId="11" fillId="0" borderId="38" xfId="0" applyNumberFormat="1" applyFont="1" applyFill="1" applyBorder="1" applyAlignment="1" applyProtection="1">
      <alignment horizontal="right" vertical="center" wrapText="1"/>
    </xf>
    <xf numFmtId="182" fontId="11" fillId="0" borderId="34" xfId="0" applyNumberFormat="1" applyFont="1" applyFill="1" applyBorder="1" applyAlignment="1" applyProtection="1">
      <alignment horizontal="right" vertical="center" wrapText="1"/>
    </xf>
    <xf numFmtId="182" fontId="11" fillId="0" borderId="32" xfId="0" applyNumberFormat="1" applyFont="1" applyFill="1" applyBorder="1" applyAlignment="1" applyProtection="1">
      <alignment horizontal="right" vertical="center" wrapText="1"/>
    </xf>
    <xf numFmtId="181" fontId="10" fillId="0" borderId="0" xfId="0" applyNumberFormat="1" applyFont="1" applyFill="1" applyAlignment="1">
      <alignment vertical="center"/>
    </xf>
    <xf numFmtId="181" fontId="11" fillId="0" borderId="0" xfId="0" applyNumberFormat="1" applyFont="1" applyFill="1" applyBorder="1"/>
    <xf numFmtId="181" fontId="11" fillId="0" borderId="29" xfId="0" applyNumberFormat="1" applyFont="1" applyFill="1" applyBorder="1" applyAlignment="1" applyProtection="1">
      <alignment vertical="center" wrapText="1"/>
    </xf>
    <xf numFmtId="181" fontId="11" fillId="0" borderId="25" xfId="0" applyNumberFormat="1" applyFont="1" applyFill="1" applyBorder="1" applyAlignment="1" applyProtection="1">
      <alignment vertical="center" wrapText="1"/>
    </xf>
    <xf numFmtId="181" fontId="11" fillId="0" borderId="23" xfId="0" applyNumberFormat="1" applyFont="1" applyFill="1" applyBorder="1" applyAlignment="1" applyProtection="1">
      <alignment vertical="center" wrapText="1"/>
    </xf>
    <xf numFmtId="181" fontId="11" fillId="0" borderId="0" xfId="0" applyNumberFormat="1" applyFont="1" applyFill="1" applyAlignment="1">
      <alignment vertical="center"/>
    </xf>
    <xf numFmtId="181" fontId="11" fillId="0" borderId="38" xfId="0" applyNumberFormat="1" applyFont="1" applyFill="1" applyBorder="1" applyAlignment="1" applyProtection="1">
      <alignment vertical="center" wrapText="1"/>
    </xf>
    <xf numFmtId="181" fontId="11" fillId="0" borderId="34" xfId="0" applyNumberFormat="1" applyFont="1" applyFill="1" applyBorder="1" applyAlignment="1" applyProtection="1">
      <alignment vertical="center" wrapText="1"/>
    </xf>
    <xf numFmtId="181" fontId="11" fillId="0" borderId="32" xfId="0" applyNumberFormat="1" applyFont="1" applyFill="1" applyBorder="1" applyAlignment="1" applyProtection="1">
      <alignment vertical="center" wrapText="1"/>
    </xf>
    <xf numFmtId="179" fontId="11" fillId="0" borderId="0" xfId="0" applyNumberFormat="1" applyFont="1" applyFill="1" applyBorder="1"/>
    <xf numFmtId="181" fontId="11" fillId="0" borderId="85" xfId="0" applyNumberFormat="1" applyFont="1" applyFill="1" applyBorder="1" applyAlignment="1" applyProtection="1">
      <alignment vertical="center" wrapText="1"/>
    </xf>
    <xf numFmtId="181" fontId="11" fillId="0" borderId="86" xfId="0" applyNumberFormat="1" applyFont="1" applyFill="1" applyBorder="1" applyAlignment="1" applyProtection="1">
      <alignment vertical="center" wrapText="1"/>
    </xf>
    <xf numFmtId="181" fontId="11" fillId="0" borderId="87" xfId="0" applyNumberFormat="1" applyFont="1" applyFill="1" applyBorder="1" applyAlignment="1" applyProtection="1">
      <alignment vertical="center" wrapText="1"/>
    </xf>
    <xf numFmtId="177" fontId="11" fillId="0" borderId="59" xfId="10" applyNumberFormat="1" applyFont="1" applyFill="1" applyBorder="1" applyAlignment="1" applyProtection="1">
      <alignment horizontal="right" vertical="center" wrapText="1"/>
    </xf>
    <xf numFmtId="177" fontId="11" fillId="0" borderId="60" xfId="10" applyNumberFormat="1" applyFont="1" applyFill="1" applyBorder="1" applyAlignment="1" applyProtection="1">
      <alignment horizontal="right" vertical="center" wrapText="1"/>
    </xf>
    <xf numFmtId="177" fontId="11" fillId="0" borderId="61" xfId="10" applyNumberFormat="1" applyFont="1" applyFill="1" applyBorder="1" applyAlignment="1" applyProtection="1">
      <alignment horizontal="right" vertical="center" wrapText="1"/>
    </xf>
    <xf numFmtId="182" fontId="11" fillId="0" borderId="73" xfId="0" applyNumberFormat="1" applyFont="1" applyFill="1" applyBorder="1" applyAlignment="1" applyProtection="1">
      <alignment horizontal="right" vertical="center" wrapText="1"/>
    </xf>
    <xf numFmtId="182" fontId="11" fillId="0" borderId="74" xfId="0" applyNumberFormat="1" applyFont="1" applyFill="1" applyBorder="1" applyAlignment="1" applyProtection="1">
      <alignment horizontal="right" vertical="center" wrapText="1"/>
    </xf>
    <xf numFmtId="182" fontId="11" fillId="0" borderId="1" xfId="0" applyNumberFormat="1" applyFont="1" applyFill="1" applyBorder="1" applyAlignment="1" applyProtection="1">
      <alignment horizontal="right" vertical="center" wrapText="1"/>
    </xf>
    <xf numFmtId="181" fontId="11" fillId="0" borderId="66" xfId="0" applyNumberFormat="1" applyFont="1" applyBorder="1" applyAlignment="1">
      <alignment horizontal="center" vertical="center" wrapText="1"/>
    </xf>
    <xf numFmtId="181" fontId="11" fillId="0" borderId="36" xfId="0" applyNumberFormat="1" applyFont="1" applyBorder="1" applyAlignment="1">
      <alignment horizontal="center" vertical="center" wrapText="1"/>
    </xf>
    <xf numFmtId="182" fontId="11" fillId="0" borderId="29" xfId="0" applyNumberFormat="1" applyFont="1" applyBorder="1" applyAlignment="1">
      <alignment horizontal="right" vertical="center" wrapText="1"/>
    </xf>
    <xf numFmtId="182" fontId="11" fillId="0" borderId="25" xfId="0" applyNumberFormat="1" applyFont="1" applyBorder="1" applyAlignment="1">
      <alignment horizontal="right" vertical="center" wrapText="1"/>
    </xf>
    <xf numFmtId="182" fontId="11" fillId="0" borderId="23" xfId="0" applyNumberFormat="1" applyFont="1" applyBorder="1" applyAlignment="1">
      <alignment horizontal="right" vertical="center" wrapText="1"/>
    </xf>
    <xf numFmtId="182" fontId="11" fillId="0" borderId="38" xfId="0" applyNumberFormat="1" applyFont="1" applyBorder="1" applyAlignment="1">
      <alignment horizontal="right" vertical="center" wrapText="1"/>
    </xf>
    <xf numFmtId="182" fontId="11" fillId="0" borderId="32" xfId="0" applyNumberFormat="1" applyFont="1" applyBorder="1" applyAlignment="1">
      <alignment horizontal="right" vertical="center" wrapText="1"/>
    </xf>
    <xf numFmtId="38" fontId="18" fillId="0" borderId="0" xfId="10" applyFont="1"/>
    <xf numFmtId="185" fontId="0" fillId="0" borderId="0" xfId="0" applyNumberFormat="1"/>
    <xf numFmtId="0" fontId="13" fillId="0" borderId="0" xfId="0" applyFont="1" applyFill="1" applyAlignment="1" applyProtection="1">
      <alignment vertical="center"/>
    </xf>
    <xf numFmtId="0" fontId="11" fillId="0" borderId="140" xfId="0" applyFont="1" applyFill="1" applyBorder="1" applyAlignment="1">
      <alignment vertical="center" wrapText="1"/>
    </xf>
    <xf numFmtId="0" fontId="11" fillId="0" borderId="141" xfId="0" applyFont="1" applyBorder="1" applyAlignment="1">
      <alignment vertical="center"/>
    </xf>
    <xf numFmtId="0" fontId="11" fillId="0" borderId="142" xfId="0" applyFont="1" applyFill="1" applyBorder="1" applyAlignment="1" applyProtection="1">
      <alignment horizontal="center" vertical="center"/>
    </xf>
    <xf numFmtId="0" fontId="11" fillId="0" borderId="63" xfId="0" applyFont="1" applyBorder="1" applyAlignment="1">
      <alignment horizontal="center" vertical="center"/>
    </xf>
    <xf numFmtId="37" fontId="11" fillId="0" borderId="143" xfId="0" applyNumberFormat="1" applyFont="1" applyFill="1" applyBorder="1" applyAlignment="1" applyProtection="1">
      <alignment horizontal="center" vertical="center"/>
    </xf>
    <xf numFmtId="0" fontId="11" fillId="0" borderId="144" xfId="0" applyFont="1" applyBorder="1" applyAlignment="1">
      <alignment horizontal="center" vertical="center"/>
    </xf>
    <xf numFmtId="37" fontId="11" fillId="0" borderId="63" xfId="0" applyNumberFormat="1" applyFont="1" applyFill="1" applyBorder="1" applyAlignment="1" applyProtection="1">
      <alignment horizontal="center" vertical="center" wrapText="1"/>
    </xf>
    <xf numFmtId="0" fontId="11" fillId="0" borderId="136" xfId="0" applyFont="1" applyFill="1" applyBorder="1" applyAlignment="1" applyProtection="1">
      <alignment horizontal="center" vertical="center"/>
    </xf>
    <xf numFmtId="0" fontId="11" fillId="0" borderId="145" xfId="0" applyFont="1" applyBorder="1" applyAlignment="1">
      <alignment vertical="center"/>
    </xf>
    <xf numFmtId="0" fontId="11" fillId="0" borderId="146" xfId="0" applyFont="1" applyBorder="1" applyAlignment="1">
      <alignment vertical="center"/>
    </xf>
    <xf numFmtId="0" fontId="11" fillId="0" borderId="33" xfId="0" applyFont="1" applyFill="1" applyBorder="1" applyAlignment="1" applyProtection="1">
      <alignment horizontal="distributed" vertical="center"/>
    </xf>
    <xf numFmtId="0" fontId="11" fillId="0" borderId="34" xfId="0" applyFont="1" applyFill="1" applyBorder="1" applyAlignment="1" applyProtection="1">
      <alignment horizontal="distributed" vertical="center"/>
    </xf>
    <xf numFmtId="0" fontId="11" fillId="0" borderId="133" xfId="0" applyFont="1" applyFill="1" applyBorder="1" applyAlignment="1" applyProtection="1">
      <alignment horizontal="distributed" vertical="center"/>
    </xf>
    <xf numFmtId="0" fontId="11" fillId="0" borderId="147" xfId="0" applyFont="1" applyFill="1" applyBorder="1" applyAlignment="1" applyProtection="1">
      <alignment horizontal="distributed" vertical="center"/>
    </xf>
    <xf numFmtId="0" fontId="11" fillId="0" borderId="35" xfId="0" applyFont="1" applyFill="1" applyBorder="1" applyAlignment="1" applyProtection="1">
      <alignment horizontal="distributed" vertical="center"/>
    </xf>
    <xf numFmtId="0" fontId="11" fillId="0" borderId="38" xfId="0" applyFont="1" applyFill="1" applyBorder="1" applyAlignment="1" applyProtection="1">
      <alignment horizontal="distributed" vertical="center"/>
    </xf>
    <xf numFmtId="0" fontId="11" fillId="0" borderId="84" xfId="0" applyFont="1" applyFill="1" applyBorder="1" applyAlignment="1">
      <alignment horizontal="center" vertical="center"/>
    </xf>
    <xf numFmtId="38" fontId="11" fillId="0" borderId="0" xfId="10" applyFont="1"/>
    <xf numFmtId="38" fontId="11" fillId="0" borderId="130" xfId="10" applyFont="1" applyBorder="1" applyAlignment="1">
      <alignment horizontal="center" vertical="center" wrapText="1"/>
    </xf>
    <xf numFmtId="177" fontId="11" fillId="0" borderId="148" xfId="10" applyNumberFormat="1" applyFont="1" applyFill="1" applyBorder="1" applyAlignment="1" applyProtection="1">
      <alignment vertical="center" wrapText="1"/>
    </xf>
    <xf numFmtId="177" fontId="11" fillId="0" borderId="60" xfId="10" applyNumberFormat="1" applyFont="1" applyFill="1" applyBorder="1" applyAlignment="1" applyProtection="1">
      <alignment vertical="center" wrapText="1"/>
    </xf>
    <xf numFmtId="177" fontId="11" fillId="0" borderId="131" xfId="10" applyNumberFormat="1" applyFont="1" applyFill="1" applyBorder="1" applyAlignment="1" applyProtection="1">
      <alignment vertical="center" wrapText="1"/>
    </xf>
    <xf numFmtId="177" fontId="11" fillId="0" borderId="149" xfId="10" applyNumberFormat="1" applyFont="1" applyFill="1" applyBorder="1" applyAlignment="1" applyProtection="1">
      <alignment vertical="center" wrapText="1"/>
    </xf>
    <xf numFmtId="177" fontId="11" fillId="0" borderId="150" xfId="10" applyNumberFormat="1" applyFont="1" applyFill="1" applyBorder="1" applyAlignment="1" applyProtection="1">
      <alignment vertical="center" wrapText="1"/>
    </xf>
    <xf numFmtId="177" fontId="11" fillId="0" borderId="59" xfId="10" applyNumberFormat="1" applyFont="1" applyFill="1" applyBorder="1" applyAlignment="1" applyProtection="1">
      <alignment vertical="center" wrapText="1"/>
    </xf>
    <xf numFmtId="184" fontId="11" fillId="0" borderId="55" xfId="0" applyNumberFormat="1" applyFont="1" applyBorder="1" applyAlignment="1">
      <alignment horizontal="center" vertical="center"/>
    </xf>
    <xf numFmtId="177" fontId="11" fillId="0" borderId="151" xfId="10" applyNumberFormat="1" applyFont="1" applyFill="1" applyBorder="1" applyAlignment="1">
      <alignment vertical="center" wrapText="1"/>
    </xf>
    <xf numFmtId="177" fontId="11" fillId="0" borderId="138" xfId="10" applyNumberFormat="1" applyFont="1" applyFill="1" applyBorder="1" applyAlignment="1">
      <alignment vertical="center" wrapText="1"/>
    </xf>
    <xf numFmtId="177" fontId="11" fillId="0" borderId="139" xfId="10" applyNumberFormat="1" applyFont="1" applyFill="1" applyBorder="1" applyAlignment="1">
      <alignment vertical="center" wrapText="1"/>
    </xf>
    <xf numFmtId="177" fontId="11" fillId="0" borderId="152" xfId="10" applyNumberFormat="1" applyFont="1" applyFill="1" applyBorder="1" applyAlignment="1">
      <alignment vertical="center" wrapText="1"/>
    </xf>
    <xf numFmtId="177" fontId="11" fillId="0" borderId="153" xfId="10" applyNumberFormat="1" applyFont="1" applyFill="1" applyBorder="1" applyAlignment="1">
      <alignment vertical="center" wrapText="1"/>
    </xf>
    <xf numFmtId="177" fontId="11" fillId="0" borderId="137" xfId="10" applyNumberFormat="1" applyFont="1" applyFill="1" applyBorder="1" applyAlignment="1">
      <alignment vertical="center" wrapText="1"/>
    </xf>
    <xf numFmtId="177" fontId="11" fillId="0" borderId="136" xfId="10" applyNumberFormat="1" applyFont="1" applyFill="1" applyBorder="1" applyAlignment="1">
      <alignment vertical="center" wrapText="1"/>
    </xf>
    <xf numFmtId="185" fontId="11" fillId="0" borderId="0" xfId="0" applyNumberFormat="1" applyFont="1"/>
    <xf numFmtId="185" fontId="11" fillId="0" borderId="36" xfId="0" applyNumberFormat="1" applyFont="1" applyBorder="1" applyAlignment="1">
      <alignment horizontal="center" vertical="center" wrapText="1"/>
    </xf>
    <xf numFmtId="186" fontId="11" fillId="0" borderId="33" xfId="0" applyNumberFormat="1" applyFont="1" applyFill="1" applyBorder="1" applyAlignment="1" applyProtection="1">
      <alignment vertical="center" wrapText="1"/>
    </xf>
    <xf numFmtId="186" fontId="11" fillId="0" borderId="34" xfId="0" applyNumberFormat="1" applyFont="1" applyFill="1" applyBorder="1" applyAlignment="1" applyProtection="1">
      <alignment vertical="center" wrapText="1"/>
    </xf>
    <xf numFmtId="186" fontId="11" fillId="0" borderId="133" xfId="0" applyNumberFormat="1" applyFont="1" applyFill="1" applyBorder="1" applyAlignment="1" applyProtection="1">
      <alignment vertical="center" wrapText="1"/>
    </xf>
    <xf numFmtId="186" fontId="11" fillId="0" borderId="147" xfId="0" applyNumberFormat="1" applyFont="1" applyFill="1" applyBorder="1" applyAlignment="1" applyProtection="1">
      <alignment vertical="center" wrapText="1"/>
    </xf>
    <xf numFmtId="186" fontId="11" fillId="0" borderId="35" xfId="0" applyNumberFormat="1" applyFont="1" applyFill="1" applyBorder="1" applyAlignment="1" applyProtection="1">
      <alignment vertical="center" wrapText="1"/>
    </xf>
    <xf numFmtId="186" fontId="11" fillId="0" borderId="38" xfId="0" applyNumberFormat="1" applyFont="1" applyFill="1" applyBorder="1" applyAlignment="1" applyProtection="1">
      <alignment vertical="center" wrapText="1"/>
    </xf>
    <xf numFmtId="186" fontId="11" fillId="0" borderId="32" xfId="0" applyNumberFormat="1" applyFont="1" applyFill="1" applyBorder="1" applyAlignment="1">
      <alignment vertical="center" wrapText="1"/>
    </xf>
    <xf numFmtId="185" fontId="11" fillId="0" borderId="33" xfId="0" applyNumberFormat="1" applyFont="1" applyFill="1" applyBorder="1" applyAlignment="1" applyProtection="1">
      <alignment vertical="center" wrapText="1"/>
    </xf>
    <xf numFmtId="185" fontId="11" fillId="0" borderId="34" xfId="0" applyNumberFormat="1" applyFont="1" applyFill="1" applyBorder="1" applyAlignment="1" applyProtection="1">
      <alignment vertical="center" wrapText="1"/>
    </xf>
    <xf numFmtId="185" fontId="11" fillId="0" borderId="133" xfId="0" applyNumberFormat="1" applyFont="1" applyFill="1" applyBorder="1" applyAlignment="1" applyProtection="1">
      <alignment vertical="center" wrapText="1"/>
    </xf>
    <xf numFmtId="185" fontId="11" fillId="0" borderId="147" xfId="0" applyNumberFormat="1" applyFont="1" applyFill="1" applyBorder="1" applyAlignment="1" applyProtection="1">
      <alignment vertical="center" wrapText="1"/>
    </xf>
    <xf numFmtId="185" fontId="11" fillId="0" borderId="35" xfId="0" applyNumberFormat="1" applyFont="1" applyFill="1" applyBorder="1" applyAlignment="1" applyProtection="1">
      <alignment vertical="center" wrapText="1"/>
    </xf>
    <xf numFmtId="185" fontId="11" fillId="0" borderId="38" xfId="0" applyNumberFormat="1" applyFont="1" applyFill="1" applyBorder="1" applyAlignment="1" applyProtection="1">
      <alignment vertical="center" wrapText="1"/>
    </xf>
    <xf numFmtId="185" fontId="11" fillId="0" borderId="32" xfId="0" applyNumberFormat="1" applyFont="1" applyFill="1" applyBorder="1" applyAlignment="1">
      <alignment vertical="center" wrapText="1"/>
    </xf>
    <xf numFmtId="184" fontId="11" fillId="0" borderId="71" xfId="0" applyNumberFormat="1" applyFont="1" applyBorder="1" applyAlignment="1">
      <alignment horizontal="center" vertical="center"/>
    </xf>
    <xf numFmtId="184" fontId="11" fillId="0" borderId="33" xfId="0" applyNumberFormat="1" applyFont="1" applyFill="1" applyBorder="1" applyAlignment="1">
      <alignment vertical="center" wrapText="1"/>
    </xf>
    <xf numFmtId="184" fontId="11" fillId="0" borderId="147" xfId="0" applyNumberFormat="1" applyFont="1" applyFill="1" applyBorder="1" applyAlignment="1">
      <alignment vertical="center" wrapText="1"/>
    </xf>
    <xf numFmtId="184" fontId="11" fillId="0" borderId="35" xfId="0" applyNumberFormat="1" applyFont="1" applyFill="1" applyBorder="1" applyAlignment="1">
      <alignment vertical="center" wrapText="1"/>
    </xf>
    <xf numFmtId="182" fontId="11" fillId="0" borderId="33" xfId="0" applyNumberFormat="1" applyFont="1" applyFill="1" applyBorder="1" applyAlignment="1">
      <alignment vertical="center" wrapText="1"/>
    </xf>
    <xf numFmtId="182" fontId="11" fillId="0" borderId="133" xfId="0" applyNumberFormat="1" applyFont="1" applyFill="1" applyBorder="1" applyAlignment="1">
      <alignment vertical="center" wrapText="1"/>
    </xf>
    <xf numFmtId="182" fontId="11" fillId="0" borderId="147" xfId="0" applyNumberFormat="1" applyFont="1" applyFill="1" applyBorder="1" applyAlignment="1">
      <alignment vertical="center" wrapText="1"/>
    </xf>
    <xf numFmtId="182" fontId="11" fillId="0" borderId="35" xfId="0" applyNumberFormat="1" applyFont="1" applyFill="1" applyBorder="1" applyAlignment="1">
      <alignment vertical="center" wrapText="1"/>
    </xf>
    <xf numFmtId="0" fontId="0" fillId="0" borderId="0" xfId="0"/>
    <xf numFmtId="185" fontId="11" fillId="0" borderId="154" xfId="0" applyNumberFormat="1" applyFont="1" applyFill="1" applyBorder="1" applyAlignment="1" applyProtection="1">
      <alignment vertical="center" wrapText="1"/>
    </xf>
    <xf numFmtId="185" fontId="11" fillId="0" borderId="77" xfId="0" applyNumberFormat="1" applyFont="1" applyFill="1" applyBorder="1" applyAlignment="1" applyProtection="1">
      <alignment vertical="center" wrapText="1"/>
    </xf>
    <xf numFmtId="185" fontId="11" fillId="0" borderId="155" xfId="0" applyNumberFormat="1" applyFont="1" applyFill="1" applyBorder="1" applyAlignment="1" applyProtection="1">
      <alignment vertical="center" wrapText="1"/>
    </xf>
    <xf numFmtId="185" fontId="11" fillId="0" borderId="156" xfId="0" applyNumberFormat="1" applyFont="1" applyFill="1" applyBorder="1" applyAlignment="1" applyProtection="1">
      <alignment vertical="center" wrapText="1"/>
    </xf>
    <xf numFmtId="185" fontId="11" fillId="0" borderId="157" xfId="0" applyNumberFormat="1" applyFont="1" applyFill="1" applyBorder="1" applyAlignment="1" applyProtection="1">
      <alignment vertical="center" wrapText="1"/>
    </xf>
    <xf numFmtId="185" fontId="11" fillId="0" borderId="83" xfId="0" applyNumberFormat="1" applyFont="1" applyFill="1" applyBorder="1" applyAlignment="1" applyProtection="1">
      <alignment vertical="center" wrapText="1"/>
    </xf>
    <xf numFmtId="185" fontId="11" fillId="0" borderId="84" xfId="0" applyNumberFormat="1" applyFont="1" applyFill="1" applyBorder="1" applyAlignment="1">
      <alignment vertical="center" wrapText="1"/>
    </xf>
    <xf numFmtId="177" fontId="11" fillId="0" borderId="148" xfId="10" applyNumberFormat="1" applyFont="1" applyFill="1" applyBorder="1" applyAlignment="1" applyProtection="1">
      <alignment vertical="center"/>
    </xf>
    <xf numFmtId="177" fontId="11" fillId="0" borderId="60" xfId="10" applyNumberFormat="1" applyFont="1" applyFill="1" applyBorder="1" applyAlignment="1" applyProtection="1">
      <alignment vertical="center"/>
    </xf>
    <xf numFmtId="177" fontId="11" fillId="0" borderId="131" xfId="10" applyNumberFormat="1" applyFont="1" applyFill="1" applyBorder="1" applyAlignment="1" applyProtection="1">
      <alignment vertical="center"/>
    </xf>
    <xf numFmtId="177" fontId="11" fillId="0" borderId="149" xfId="10" applyNumberFormat="1" applyFont="1" applyFill="1" applyBorder="1" applyAlignment="1" applyProtection="1">
      <alignment vertical="center"/>
    </xf>
    <xf numFmtId="177" fontId="11" fillId="0" borderId="150" xfId="10" applyNumberFormat="1" applyFont="1" applyFill="1" applyBorder="1" applyAlignment="1" applyProtection="1">
      <alignment vertical="center"/>
    </xf>
    <xf numFmtId="177" fontId="11" fillId="0" borderId="59" xfId="10" applyNumberFormat="1" applyFont="1" applyFill="1" applyBorder="1" applyAlignment="1" applyProtection="1">
      <alignment vertical="center"/>
    </xf>
    <xf numFmtId="177" fontId="11" fillId="0" borderId="61" xfId="10" applyNumberFormat="1" applyFont="1" applyFill="1" applyBorder="1" applyAlignment="1">
      <alignment vertical="center"/>
    </xf>
    <xf numFmtId="185" fontId="11" fillId="0" borderId="130" xfId="0" applyNumberFormat="1" applyFont="1" applyBorder="1" applyAlignment="1">
      <alignment horizontal="center" vertical="center" wrapText="1"/>
    </xf>
    <xf numFmtId="183" fontId="11" fillId="0" borderId="148" xfId="0" applyNumberFormat="1" applyFont="1" applyFill="1" applyBorder="1" applyAlignment="1" applyProtection="1">
      <alignment vertical="center" wrapText="1"/>
    </xf>
    <xf numFmtId="183" fontId="11" fillId="0" borderId="60" xfId="0" applyNumberFormat="1" applyFont="1" applyFill="1" applyBorder="1" applyAlignment="1" applyProtection="1">
      <alignment vertical="center" wrapText="1"/>
    </xf>
    <xf numFmtId="183" fontId="11" fillId="0" borderId="131" xfId="0" applyNumberFormat="1" applyFont="1" applyFill="1" applyBorder="1" applyAlignment="1" applyProtection="1">
      <alignment vertical="center" wrapText="1"/>
    </xf>
    <xf numFmtId="183" fontId="11" fillId="0" borderId="149" xfId="0" applyNumberFormat="1" applyFont="1" applyFill="1" applyBorder="1" applyAlignment="1" applyProtection="1">
      <alignment vertical="center" wrapText="1"/>
    </xf>
    <xf numFmtId="183" fontId="11" fillId="0" borderId="150" xfId="0" applyNumberFormat="1" applyFont="1" applyFill="1" applyBorder="1" applyAlignment="1" applyProtection="1">
      <alignment vertical="center" wrapText="1"/>
    </xf>
    <xf numFmtId="183" fontId="11" fillId="0" borderId="59" xfId="0" applyNumberFormat="1" applyFont="1" applyFill="1" applyBorder="1" applyAlignment="1" applyProtection="1">
      <alignment vertical="center" wrapText="1"/>
    </xf>
    <xf numFmtId="182" fontId="11" fillId="0" borderId="158" xfId="0" applyNumberFormat="1" applyFont="1" applyFill="1" applyBorder="1" applyAlignment="1">
      <alignment vertical="center" wrapText="1"/>
    </xf>
    <xf numFmtId="182" fontId="11" fillId="0" borderId="39" xfId="0" applyNumberFormat="1" applyFont="1" applyFill="1" applyBorder="1" applyAlignment="1">
      <alignment vertical="center" wrapText="1"/>
    </xf>
    <xf numFmtId="182" fontId="11" fillId="0" borderId="37" xfId="0" applyNumberFormat="1" applyFont="1" applyFill="1" applyBorder="1" applyAlignment="1">
      <alignment vertical="center" wrapText="1"/>
    </xf>
    <xf numFmtId="185" fontId="11" fillId="0" borderId="159" xfId="0" applyNumberFormat="1" applyFont="1" applyBorder="1" applyAlignment="1">
      <alignment horizontal="center" vertical="center" wrapText="1"/>
    </xf>
    <xf numFmtId="185" fontId="11" fillId="0" borderId="160" xfId="0" applyNumberFormat="1" applyFont="1" applyFill="1" applyBorder="1" applyAlignment="1" applyProtection="1">
      <alignment vertical="center" wrapText="1"/>
    </xf>
    <xf numFmtId="185" fontId="11" fillId="0" borderId="74" xfId="0" applyNumberFormat="1" applyFont="1" applyFill="1" applyBorder="1" applyAlignment="1" applyProtection="1">
      <alignment vertical="center" wrapText="1"/>
    </xf>
    <xf numFmtId="185" fontId="11" fillId="0" borderId="135" xfId="0" applyNumberFormat="1" applyFont="1" applyFill="1" applyBorder="1" applyAlignment="1" applyProtection="1">
      <alignment vertical="center" wrapText="1"/>
    </xf>
    <xf numFmtId="185" fontId="11" fillId="0" borderId="161" xfId="0" applyNumberFormat="1" applyFont="1" applyFill="1" applyBorder="1" applyAlignment="1" applyProtection="1">
      <alignment vertical="center" wrapText="1"/>
    </xf>
    <xf numFmtId="185" fontId="11" fillId="0" borderId="162" xfId="0" applyNumberFormat="1" applyFont="1" applyFill="1" applyBorder="1" applyAlignment="1" applyProtection="1">
      <alignment vertical="center" wrapText="1"/>
    </xf>
    <xf numFmtId="185" fontId="11" fillId="0" borderId="73" xfId="0" applyNumberFormat="1" applyFont="1" applyFill="1" applyBorder="1" applyAlignment="1" applyProtection="1">
      <alignment vertical="center" wrapText="1"/>
    </xf>
    <xf numFmtId="185" fontId="11" fillId="0" borderId="1" xfId="0" applyNumberFormat="1" applyFont="1" applyFill="1" applyBorder="1" applyAlignment="1">
      <alignment vertical="center" wrapText="1"/>
    </xf>
    <xf numFmtId="184" fontId="11" fillId="0" borderId="160" xfId="0" applyNumberFormat="1" applyFont="1" applyFill="1" applyBorder="1" applyAlignment="1">
      <alignment vertical="center" wrapText="1"/>
    </xf>
    <xf numFmtId="184" fontId="11" fillId="0" borderId="161" xfId="0" applyNumberFormat="1" applyFont="1" applyFill="1" applyBorder="1" applyAlignment="1">
      <alignment vertical="center" wrapText="1"/>
    </xf>
    <xf numFmtId="184" fontId="11" fillId="0" borderId="162" xfId="0" applyNumberFormat="1" applyFont="1" applyFill="1" applyBorder="1" applyAlignment="1">
      <alignment vertical="center" wrapText="1"/>
    </xf>
    <xf numFmtId="182" fontId="11" fillId="0" borderId="160" xfId="0" applyNumberFormat="1" applyFont="1" applyFill="1" applyBorder="1" applyAlignment="1">
      <alignment vertical="center" wrapText="1"/>
    </xf>
    <xf numFmtId="182" fontId="11" fillId="0" borderId="163" xfId="0" applyNumberFormat="1" applyFont="1" applyFill="1" applyBorder="1" applyAlignment="1">
      <alignment vertical="center" wrapText="1"/>
    </xf>
    <xf numFmtId="182" fontId="11" fillId="0" borderId="162" xfId="0" applyNumberFormat="1" applyFont="1" applyFill="1" applyBorder="1" applyAlignment="1">
      <alignment vertical="center" wrapText="1"/>
    </xf>
    <xf numFmtId="182" fontId="11" fillId="0" borderId="135" xfId="10" applyNumberFormat="1" applyFont="1" applyFill="1" applyBorder="1" applyAlignment="1">
      <alignment vertical="center" wrapText="1"/>
    </xf>
    <xf numFmtId="185" fontId="11" fillId="0" borderId="33" xfId="0" applyNumberFormat="1" applyFont="1" applyFill="1" applyBorder="1" applyAlignment="1">
      <alignment vertical="center" wrapText="1"/>
    </xf>
    <xf numFmtId="185" fontId="11" fillId="0" borderId="34" xfId="0" applyNumberFormat="1" applyFont="1" applyFill="1" applyBorder="1" applyAlignment="1">
      <alignment vertical="center" wrapText="1"/>
    </xf>
    <xf numFmtId="185" fontId="11" fillId="0" borderId="133" xfId="0" applyNumberFormat="1" applyFont="1" applyFill="1" applyBorder="1" applyAlignment="1">
      <alignment vertical="center" wrapText="1"/>
    </xf>
    <xf numFmtId="185" fontId="11" fillId="0" borderId="147" xfId="0" applyNumberFormat="1" applyFont="1" applyFill="1" applyBorder="1" applyAlignment="1">
      <alignment vertical="center" wrapText="1"/>
    </xf>
    <xf numFmtId="185" fontId="11" fillId="0" borderId="35" xfId="0" applyNumberFormat="1" applyFont="1" applyFill="1" applyBorder="1" applyAlignment="1">
      <alignment vertical="center" wrapText="1"/>
    </xf>
    <xf numFmtId="185" fontId="11" fillId="0" borderId="38" xfId="0" applyNumberFormat="1" applyFont="1" applyFill="1" applyBorder="1" applyAlignment="1">
      <alignment vertical="center" wrapText="1"/>
    </xf>
    <xf numFmtId="0" fontId="19" fillId="0" borderId="42" xfId="0" applyFont="1" applyFill="1" applyBorder="1" applyAlignment="1">
      <alignment horizontal="center" vertical="center"/>
    </xf>
    <xf numFmtId="38" fontId="19" fillId="0" borderId="42" xfId="12" applyFont="1" applyFill="1" applyBorder="1" applyAlignment="1">
      <alignment vertical="center"/>
    </xf>
    <xf numFmtId="0" fontId="11" fillId="0" borderId="164" xfId="0" applyFont="1" applyFill="1" applyBorder="1" applyAlignment="1">
      <alignment horizontal="center" vertical="center"/>
    </xf>
    <xf numFmtId="179" fontId="11" fillId="0" borderId="165" xfId="0" applyNumberFormat="1" applyFont="1" applyBorder="1" applyAlignment="1">
      <alignment vertical="center" wrapText="1"/>
    </xf>
    <xf numFmtId="179" fontId="11" fillId="0" borderId="166" xfId="0" applyNumberFormat="1" applyFont="1" applyBorder="1" applyAlignment="1">
      <alignment vertical="center" wrapText="1"/>
    </xf>
    <xf numFmtId="179" fontId="11" fillId="0" borderId="18" xfId="0" applyNumberFormat="1" applyFont="1" applyBorder="1" applyAlignment="1">
      <alignment vertical="center" wrapText="1"/>
    </xf>
    <xf numFmtId="179" fontId="11" fillId="0" borderId="0" xfId="0" applyNumberFormat="1" applyFont="1" applyAlignment="1">
      <alignment vertical="center" wrapText="1"/>
    </xf>
    <xf numFmtId="179" fontId="11" fillId="0" borderId="0" xfId="0" applyNumberFormat="1" applyFont="1" applyBorder="1" applyAlignment="1">
      <alignment horizontal="right" vertical="center" wrapText="1"/>
    </xf>
    <xf numFmtId="179" fontId="11" fillId="0" borderId="42" xfId="0" applyNumberFormat="1" applyFont="1" applyFill="1" applyBorder="1" applyAlignment="1">
      <alignment horizontal="center" vertical="center" wrapText="1"/>
    </xf>
    <xf numFmtId="179" fontId="11" fillId="0" borderId="42" xfId="0" applyNumberFormat="1" applyFont="1" applyBorder="1" applyAlignment="1">
      <alignment vertical="center" wrapText="1"/>
    </xf>
    <xf numFmtId="0" fontId="11" fillId="0" borderId="92" xfId="0" applyFont="1" applyFill="1" applyBorder="1" applyAlignment="1">
      <alignment horizontal="center" vertical="center"/>
    </xf>
    <xf numFmtId="179" fontId="11" fillId="0" borderId="167" xfId="0" applyNumberFormat="1" applyFont="1" applyBorder="1" applyAlignment="1">
      <alignment vertical="center" wrapText="1"/>
    </xf>
    <xf numFmtId="179" fontId="11" fillId="0" borderId="168" xfId="0" applyNumberFormat="1" applyFont="1" applyBorder="1" applyAlignment="1">
      <alignment vertical="center" wrapText="1"/>
    </xf>
    <xf numFmtId="179" fontId="11" fillId="0" borderId="36" xfId="0" applyNumberFormat="1" applyFont="1" applyBorder="1" applyAlignment="1">
      <alignment vertical="center" wrapText="1"/>
    </xf>
    <xf numFmtId="187" fontId="11" fillId="0" borderId="0" xfId="0" applyNumberFormat="1" applyFont="1" applyAlignment="1">
      <alignment vertical="center"/>
    </xf>
    <xf numFmtId="185" fontId="11" fillId="0" borderId="0" xfId="0" applyNumberFormat="1" applyFont="1" applyAlignment="1">
      <alignment vertical="center"/>
    </xf>
    <xf numFmtId="0" fontId="20" fillId="0" borderId="0" xfId="0" applyFont="1" applyAlignment="1">
      <alignment vertical="center"/>
    </xf>
    <xf numFmtId="0" fontId="15" fillId="0" borderId="0" xfId="0" applyFont="1" applyFill="1" applyAlignment="1">
      <alignment vertical="center" wrapText="1"/>
    </xf>
    <xf numFmtId="0" fontId="11" fillId="0" borderId="0" xfId="0" applyFont="1" applyFill="1" applyAlignment="1">
      <alignment horizontal="left" vertical="top" wrapText="1"/>
    </xf>
    <xf numFmtId="0" fontId="11" fillId="0" borderId="0" xfId="0" applyFont="1" applyFill="1" applyAlignment="1">
      <alignment vertical="center" wrapText="1"/>
    </xf>
    <xf numFmtId="179" fontId="11" fillId="0" borderId="169" xfId="11" applyNumberFormat="1" applyFont="1" applyFill="1" applyBorder="1" applyAlignment="1">
      <alignment horizontal="center" vertical="center"/>
    </xf>
    <xf numFmtId="179" fontId="11" fillId="0" borderId="56" xfId="11" applyNumberFormat="1" applyFont="1" applyFill="1" applyBorder="1" applyAlignment="1">
      <alignment horizontal="center" vertical="center"/>
    </xf>
    <xf numFmtId="0" fontId="11" fillId="0" borderId="159" xfId="11" applyFont="1" applyFill="1" applyBorder="1" applyAlignment="1">
      <alignment horizontal="center" vertical="center"/>
    </xf>
    <xf numFmtId="187" fontId="11" fillId="0" borderId="42" xfId="0" applyNumberFormat="1" applyFont="1" applyBorder="1" applyAlignment="1">
      <alignment horizontal="center" vertical="center" wrapText="1"/>
    </xf>
    <xf numFmtId="187" fontId="11" fillId="0" borderId="42" xfId="0" applyNumberFormat="1" applyFont="1" applyBorder="1" applyAlignment="1">
      <alignment vertical="center" wrapText="1"/>
    </xf>
    <xf numFmtId="185" fontId="11" fillId="0" borderId="42" xfId="0" applyNumberFormat="1" applyFont="1" applyBorder="1" applyAlignment="1">
      <alignment horizontal="center" vertical="center" wrapText="1"/>
    </xf>
    <xf numFmtId="185" fontId="11" fillId="0" borderId="42" xfId="0" applyNumberFormat="1" applyFont="1" applyBorder="1" applyAlignment="1">
      <alignment vertical="center" wrapText="1"/>
    </xf>
    <xf numFmtId="185" fontId="11" fillId="0" borderId="170" xfId="11" applyNumberFormat="1" applyFont="1" applyFill="1" applyBorder="1" applyAlignment="1">
      <alignment horizontal="center" vertical="center"/>
    </xf>
    <xf numFmtId="185" fontId="11" fillId="0" borderId="171" xfId="11" applyNumberFormat="1" applyFont="1" applyFill="1" applyBorder="1" applyAlignment="1">
      <alignment horizontal="center" vertical="center"/>
    </xf>
    <xf numFmtId="184" fontId="11" fillId="0" borderId="42" xfId="0" applyNumberFormat="1" applyFont="1" applyBorder="1" applyAlignment="1">
      <alignment horizontal="center" vertical="center"/>
    </xf>
    <xf numFmtId="0" fontId="11" fillId="0" borderId="42" xfId="0" applyFont="1" applyBorder="1" applyAlignment="1">
      <alignment horizontal="center" vertical="center" wrapText="1"/>
    </xf>
    <xf numFmtId="188" fontId="11" fillId="0" borderId="42" xfId="0" applyNumberFormat="1" applyFont="1" applyBorder="1" applyAlignment="1">
      <alignment vertical="center" wrapText="1"/>
    </xf>
    <xf numFmtId="188" fontId="11" fillId="0" borderId="42" xfId="0" applyNumberFormat="1" applyFont="1" applyBorder="1" applyAlignment="1">
      <alignment horizontal="center" vertical="center" wrapText="1"/>
    </xf>
    <xf numFmtId="184" fontId="11" fillId="0" borderId="42" xfId="0" applyNumberFormat="1" applyFont="1" applyBorder="1" applyAlignment="1">
      <alignment vertical="center" wrapText="1"/>
    </xf>
    <xf numFmtId="184" fontId="11" fillId="0" borderId="42" xfId="0" applyNumberFormat="1" applyFont="1" applyBorder="1" applyAlignment="1">
      <alignment horizontal="center" vertical="center" wrapText="1"/>
    </xf>
  </cellXfs>
  <cellStyles count="13">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2" xfId="10"/>
    <cellStyle name="標準" xfId="0" builtinId="0"/>
    <cellStyle name="標準_Book1" xfId="11"/>
    <cellStyle name="桁区切り" xfId="1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0</xdr:rowOff>
    </xdr:from>
    <xdr:to xmlns:xdr="http://schemas.openxmlformats.org/drawingml/2006/spreadsheetDrawing">
      <xdr:col>8</xdr:col>
      <xdr:colOff>0</xdr:colOff>
      <xdr:row>0</xdr:row>
      <xdr:rowOff>0</xdr:rowOff>
    </xdr:to>
    <xdr:sp macro="" textlink="">
      <xdr:nvSpPr>
        <xdr:cNvPr id="2" name="Text Box 2"/>
        <xdr:cNvSpPr txBox="1">
          <a:spLocks noChangeArrowheads="1"/>
        </xdr:cNvSpPr>
      </xdr:nvSpPr>
      <xdr:spPr>
        <a:xfrm>
          <a:off x="9525" y="0"/>
          <a:ext cx="612203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（注）下水道事業会計は地方公営企業法適用であるため別表としています。</a:t>
          </a:r>
        </a:p>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21</a:t>
          </a:r>
          <a:r>
            <a:rPr lang="ja-JP" altLang="en-US" sz="1400" b="0" i="0" u="none" strike="noStrike" baseline="0">
              <a:solidFill>
                <a:srgbClr val="000000"/>
              </a:solidFill>
              <a:latin typeface="ＭＳ ゴシック"/>
              <a:ea typeface="ＭＳ ゴシック"/>
            </a:rPr>
            <a:t>年度から、筑紫地区介護認定審査会事業特別会計が設置されました。</a:t>
          </a:r>
        </a:p>
        <a:p>
          <a:pPr algn="l" rtl="0">
            <a:defRPr sz="1000"/>
          </a:pPr>
          <a:r>
            <a:rPr lang="ja-JP" altLang="en-US" sz="1400" b="0" i="0" u="none" strike="noStrike" baseline="0">
              <a:solidFill>
                <a:srgbClr val="000000"/>
              </a:solidFill>
              <a:latin typeface="ＭＳ ゴシック"/>
              <a:ea typeface="ＭＳ ゴシック"/>
            </a:rPr>
            <a:t>      土地取得事業特別会計は、平成</a:t>
          </a:r>
          <a:r>
            <a:rPr lang="en-US" altLang="ja-JP" sz="1400" b="0" i="0" u="none" strike="noStrike" baseline="0">
              <a:solidFill>
                <a:srgbClr val="000000"/>
              </a:solidFill>
              <a:latin typeface="ＭＳ ゴシック"/>
              <a:ea typeface="ＭＳ ゴシック"/>
            </a:rPr>
            <a:t>21</a:t>
          </a:r>
          <a:r>
            <a:rPr lang="ja-JP" altLang="en-US" sz="1400" b="0" i="0" u="none" strike="noStrike" baseline="0">
              <a:solidFill>
                <a:srgbClr val="000000"/>
              </a:solidFill>
              <a:latin typeface="ＭＳ ゴシック"/>
              <a:ea typeface="ＭＳ ゴシック"/>
            </a:rPr>
            <a:t>年度で廃止されました。</a:t>
          </a:r>
        </a:p>
        <a:p>
          <a:pPr algn="l" rtl="0">
            <a:defRPr sz="1000"/>
          </a:pP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27</xdr:row>
      <xdr:rowOff>0</xdr:rowOff>
    </xdr:from>
    <xdr:to xmlns:xdr="http://schemas.openxmlformats.org/drawingml/2006/spreadsheetDrawing">
      <xdr:col>1</xdr:col>
      <xdr:colOff>0</xdr:colOff>
      <xdr:row>27</xdr:row>
      <xdr:rowOff>0</xdr:rowOff>
    </xdr:to>
    <xdr:sp macro="" textlink="">
      <xdr:nvSpPr>
        <xdr:cNvPr id="16899" name="Line 2"/>
        <xdr:cNvSpPr>
          <a:spLocks noChangeShapeType="1"/>
        </xdr:cNvSpPr>
      </xdr:nvSpPr>
      <xdr:spPr>
        <a:xfrm>
          <a:off x="0" y="507365"/>
          <a:ext cx="1316355" cy="0"/>
        </a:xfrm>
        <a:prstGeom prst="line">
          <a:avLst/>
        </a:prstGeom>
        <a:noFill/>
        <a:ln w="9525">
          <a:solidFill>
            <a:srgbClr xmlns:mc="http://schemas.openxmlformats.org/markup-compatibility/2006" xmlns:a14="http://schemas.microsoft.com/office/drawing/2010/main" val="000000" a14:legacySpreadsheetColorIndex="64" mc:Ignorable="a14"/>
          </a:solidFill>
          <a:round/>
        </a:ln>
      </xdr:spPr>
    </xdr:sp>
    <xdr:clientData/>
  </xdr:twoCellAnchor>
  <xdr:twoCellAnchor>
    <xdr:from xmlns:xdr="http://schemas.openxmlformats.org/drawingml/2006/spreadsheetDrawing">
      <xdr:col>0</xdr:col>
      <xdr:colOff>0</xdr:colOff>
      <xdr:row>27</xdr:row>
      <xdr:rowOff>0</xdr:rowOff>
    </xdr:from>
    <xdr:to xmlns:xdr="http://schemas.openxmlformats.org/drawingml/2006/spreadsheetDrawing">
      <xdr:col>1</xdr:col>
      <xdr:colOff>0</xdr:colOff>
      <xdr:row>27</xdr:row>
      <xdr:rowOff>0</xdr:rowOff>
    </xdr:to>
    <xdr:sp macro="" textlink="">
      <xdr:nvSpPr>
        <xdr:cNvPr id="16900" name="Line 2"/>
        <xdr:cNvSpPr>
          <a:spLocks noChangeShapeType="1"/>
        </xdr:cNvSpPr>
      </xdr:nvSpPr>
      <xdr:spPr>
        <a:xfrm>
          <a:off x="0" y="507365"/>
          <a:ext cx="1316355" cy="0"/>
        </a:xfrm>
        <a:prstGeom prst="line">
          <a:avLst/>
        </a:prstGeom>
        <a:noFill/>
        <a:ln w="9525">
          <a:solidFill>
            <a:srgbClr xmlns:mc="http://schemas.openxmlformats.org/markup-compatibility/2006" xmlns:a14="http://schemas.microsoft.com/office/drawing/2010/main" val="000000" a14:legacySpreadsheetColorIndex="64" mc:Ignorable="a14"/>
          </a:solidFill>
          <a:round/>
        </a:ln>
      </xdr:spPr>
    </xdr:sp>
    <xdr:clientData/>
  </xdr:twoCellAnchor>
  <xdr:twoCellAnchor>
    <xdr:from xmlns:xdr="http://schemas.openxmlformats.org/drawingml/2006/spreadsheetDrawing">
      <xdr:col>0</xdr:col>
      <xdr:colOff>0</xdr:colOff>
      <xdr:row>27</xdr:row>
      <xdr:rowOff>0</xdr:rowOff>
    </xdr:from>
    <xdr:to xmlns:xdr="http://schemas.openxmlformats.org/drawingml/2006/spreadsheetDrawing">
      <xdr:col>1</xdr:col>
      <xdr:colOff>0</xdr:colOff>
      <xdr:row>27</xdr:row>
      <xdr:rowOff>0</xdr:rowOff>
    </xdr:to>
    <xdr:sp macro="" textlink="">
      <xdr:nvSpPr>
        <xdr:cNvPr id="16901" name="Line 2"/>
        <xdr:cNvSpPr>
          <a:spLocks noChangeShapeType="1"/>
        </xdr:cNvSpPr>
      </xdr:nvSpPr>
      <xdr:spPr>
        <a:xfrm>
          <a:off x="0" y="507365"/>
          <a:ext cx="1316355" cy="0"/>
        </a:xfrm>
        <a:prstGeom prst="line">
          <a:avLst/>
        </a:prstGeom>
        <a:noFill/>
        <a:ln w="9525">
          <a:solidFill>
            <a:srgbClr xmlns:mc="http://schemas.openxmlformats.org/markup-compatibility/2006" xmlns:a14="http://schemas.microsoft.com/office/drawing/2010/main" val="000000" a14:legacySpreadsheetColorIndex="64" mc:Ignorable="a14"/>
          </a:solidFill>
          <a:round/>
        </a:ln>
      </xdr:spPr>
    </xdr:sp>
    <xdr:clientData/>
  </xdr:twoCellAnchor>
  <xdr:twoCellAnchor>
    <xdr:from xmlns:xdr="http://schemas.openxmlformats.org/drawingml/2006/spreadsheetDrawing">
      <xdr:col>0</xdr:col>
      <xdr:colOff>0</xdr:colOff>
      <xdr:row>27</xdr:row>
      <xdr:rowOff>0</xdr:rowOff>
    </xdr:from>
    <xdr:to xmlns:xdr="http://schemas.openxmlformats.org/drawingml/2006/spreadsheetDrawing">
      <xdr:col>1</xdr:col>
      <xdr:colOff>0</xdr:colOff>
      <xdr:row>27</xdr:row>
      <xdr:rowOff>0</xdr:rowOff>
    </xdr:to>
    <xdr:sp macro="" textlink="">
      <xdr:nvSpPr>
        <xdr:cNvPr id="16902" name="Line 2"/>
        <xdr:cNvSpPr>
          <a:spLocks noChangeShapeType="1"/>
        </xdr:cNvSpPr>
      </xdr:nvSpPr>
      <xdr:spPr>
        <a:xfrm>
          <a:off x="0" y="507365"/>
          <a:ext cx="1316355" cy="0"/>
        </a:xfrm>
        <a:prstGeom prst="line">
          <a:avLst/>
        </a:prstGeom>
        <a:noFill/>
        <a:ln w="9525">
          <a:solidFill>
            <a:srgbClr xmlns:mc="http://schemas.openxmlformats.org/markup-compatibility/2006" xmlns:a14="http://schemas.microsoft.com/office/drawing/2010/main" val="000000" a14:legacySpreadsheetColorIndex="64" mc:Ignorable="a14"/>
          </a:solidFill>
          <a:rou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0000" a14:legacySpreadsheetColorIndex="10" mc:Ignorable="a14"/>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0000" a14:legacySpreadsheetColorIndex="10" mc:Ignorable="a14"/>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 Id="rId6" Type="http://schemas.openxmlformats.org/officeDocument/2006/relationships/printerSettings" Target="../printerSettings/printerSettings6.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55.bin" /><Relationship Id="rId2" Type="http://schemas.openxmlformats.org/officeDocument/2006/relationships/printerSettings" Target="../printerSettings/printerSettings56.bin" /><Relationship Id="rId3" Type="http://schemas.openxmlformats.org/officeDocument/2006/relationships/printerSettings" Target="../printerSettings/printerSettings57.bin" /><Relationship Id="rId4" Type="http://schemas.openxmlformats.org/officeDocument/2006/relationships/printerSettings" Target="../printerSettings/printerSettings58.bin" /><Relationship Id="rId5" Type="http://schemas.openxmlformats.org/officeDocument/2006/relationships/printerSettings" Target="../printerSettings/printerSettings59.bin" /><Relationship Id="rId6" Type="http://schemas.openxmlformats.org/officeDocument/2006/relationships/printerSettings" Target="../printerSettings/printerSettings6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printerSettings" Target="../printerSettings/printerSettings9.bin" /><Relationship Id="rId4" Type="http://schemas.openxmlformats.org/officeDocument/2006/relationships/printerSettings" Target="../printerSettings/printerSettings10.bin" /><Relationship Id="rId5" Type="http://schemas.openxmlformats.org/officeDocument/2006/relationships/printerSettings" Target="../printerSettings/printerSettings11.bin" /><Relationship Id="rId6" Type="http://schemas.openxmlformats.org/officeDocument/2006/relationships/printerSettings" Target="../printerSettings/printerSettings12.bin" /><Relationship Id="rId7"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 Id="rId3" Type="http://schemas.openxmlformats.org/officeDocument/2006/relationships/printerSettings" Target="../printerSettings/printerSettings15.bin" /><Relationship Id="rId4" Type="http://schemas.openxmlformats.org/officeDocument/2006/relationships/printerSettings" Target="../printerSettings/printerSettings16.bin" /><Relationship Id="rId5" Type="http://schemas.openxmlformats.org/officeDocument/2006/relationships/printerSettings" Target="../printerSettings/printerSettings17.bin" /><Relationship Id="rId6" Type="http://schemas.openxmlformats.org/officeDocument/2006/relationships/printerSettings" Target="../printerSettings/printerSettings18.bin" /><Relationship Id="rId7" Type="http://schemas.openxmlformats.org/officeDocument/2006/relationships/drawing" Target="../drawings/drawing2.xml" /><Relationship Id="rId8" Type="http://schemas.openxmlformats.org/officeDocument/2006/relationships/vmlDrawing" Target="../drawings/vmlDrawing1.vml" /><Relationship Id="rId9"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printerSettings" Target="../printerSettings/printerSettings20.bin" /><Relationship Id="rId3" Type="http://schemas.openxmlformats.org/officeDocument/2006/relationships/printerSettings" Target="../printerSettings/printerSettings21.bin" /><Relationship Id="rId4" Type="http://schemas.openxmlformats.org/officeDocument/2006/relationships/printerSettings" Target="../printerSettings/printerSettings22.bin" /><Relationship Id="rId5" Type="http://schemas.openxmlformats.org/officeDocument/2006/relationships/printerSettings" Target="../printerSettings/printerSettings23.bin" /><Relationship Id="rId6" Type="http://schemas.openxmlformats.org/officeDocument/2006/relationships/printerSettings" Target="../printerSettings/printerSettings24.bin" /><Relationship Id="rId7" Type="http://schemas.openxmlformats.org/officeDocument/2006/relationships/vmlDrawing" Target="../drawings/vmlDrawing2.vml" /><Relationship Id="rId8"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 Id="rId3" Type="http://schemas.openxmlformats.org/officeDocument/2006/relationships/printerSettings" Target="../printerSettings/printerSettings27.bin" /><Relationship Id="rId4" Type="http://schemas.openxmlformats.org/officeDocument/2006/relationships/printerSettings" Target="../printerSettings/printerSettings28.bin" /><Relationship Id="rId5" Type="http://schemas.openxmlformats.org/officeDocument/2006/relationships/printerSettings" Target="../printerSettings/printerSettings29.bin" /><Relationship Id="rId6" Type="http://schemas.openxmlformats.org/officeDocument/2006/relationships/printerSettings" Target="../printerSettings/printerSettings30.bin" /><Relationship Id="rId7" Type="http://schemas.openxmlformats.org/officeDocument/2006/relationships/vmlDrawing" Target="../drawings/vmlDrawing3.vml" /><Relationship Id="rId8"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printerSettings" Target="../printerSettings/printerSettings32.bin" /><Relationship Id="rId3" Type="http://schemas.openxmlformats.org/officeDocument/2006/relationships/printerSettings" Target="../printerSettings/printerSettings33.bin" /><Relationship Id="rId4" Type="http://schemas.openxmlformats.org/officeDocument/2006/relationships/printerSettings" Target="../printerSettings/printerSettings34.bin" /><Relationship Id="rId5" Type="http://schemas.openxmlformats.org/officeDocument/2006/relationships/printerSettings" Target="../printerSettings/printerSettings35.bin" /><Relationship Id="rId6" Type="http://schemas.openxmlformats.org/officeDocument/2006/relationships/printerSettings" Target="../printerSettings/printerSettings36.bin" /><Relationship Id="rId7" Type="http://schemas.openxmlformats.org/officeDocument/2006/relationships/vmlDrawing" Target="../drawings/vmlDrawing4.vml" /><Relationship Id="rId8"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printerSettings" Target="../printerSettings/printerSettings38.bin" /><Relationship Id="rId3" Type="http://schemas.openxmlformats.org/officeDocument/2006/relationships/printerSettings" Target="../printerSettings/printerSettings39.bin" /><Relationship Id="rId4" Type="http://schemas.openxmlformats.org/officeDocument/2006/relationships/printerSettings" Target="../printerSettings/printerSettings40.bin" /><Relationship Id="rId5" Type="http://schemas.openxmlformats.org/officeDocument/2006/relationships/printerSettings" Target="../printerSettings/printerSettings41.bin" /><Relationship Id="rId6" Type="http://schemas.openxmlformats.org/officeDocument/2006/relationships/printerSettings" Target="../printerSettings/printerSettings42.bin" /><Relationship Id="rId7" Type="http://schemas.openxmlformats.org/officeDocument/2006/relationships/vmlDrawing" Target="../drawings/vmlDrawing5.vml" /><Relationship Id="rId8"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printerSettings" Target="../printerSettings/printerSettings44.bin" /><Relationship Id="rId3" Type="http://schemas.openxmlformats.org/officeDocument/2006/relationships/printerSettings" Target="../printerSettings/printerSettings45.bin" /><Relationship Id="rId4" Type="http://schemas.openxmlformats.org/officeDocument/2006/relationships/printerSettings" Target="../printerSettings/printerSettings46.bin" /><Relationship Id="rId5" Type="http://schemas.openxmlformats.org/officeDocument/2006/relationships/printerSettings" Target="../printerSettings/printerSettings47.bin" /><Relationship Id="rId6" Type="http://schemas.openxmlformats.org/officeDocument/2006/relationships/printerSettings" Target="../printerSettings/printerSettings4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49.bin" /><Relationship Id="rId2" Type="http://schemas.openxmlformats.org/officeDocument/2006/relationships/printerSettings" Target="../printerSettings/printerSettings50.bin" /><Relationship Id="rId3" Type="http://schemas.openxmlformats.org/officeDocument/2006/relationships/printerSettings" Target="../printerSettings/printerSettings51.bin" /><Relationship Id="rId4" Type="http://schemas.openxmlformats.org/officeDocument/2006/relationships/printerSettings" Target="../printerSettings/printerSettings52.bin" /><Relationship Id="rId5" Type="http://schemas.openxmlformats.org/officeDocument/2006/relationships/printerSettings" Target="../printerSettings/printerSettings53.bin" /><Relationship Id="rId6" Type="http://schemas.openxmlformats.org/officeDocument/2006/relationships/printerSettings" Target="../printerSettings/printerSettings5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87"/>
  <sheetViews>
    <sheetView tabSelected="1" view="pageBreakPreview" zoomScaleNormal="75" zoomScaleSheetLayoutView="100" workbookViewId="0">
      <pane ySplit="4" topLeftCell="A157" activePane="bottomLeft" state="frozen"/>
      <selection pane="bottomLeft" activeCell="B170" sqref="B170:B175"/>
    </sheetView>
  </sheetViews>
  <sheetFormatPr defaultColWidth="8.796875" defaultRowHeight="16.2"/>
  <cols>
    <col min="1" max="1" width="2.69921875" style="1" customWidth="1"/>
    <col min="2" max="2" width="12.69921875" style="2" customWidth="1"/>
    <col min="3" max="3" width="30" style="2" customWidth="1"/>
    <col min="4" max="5" width="10.69921875" style="2" customWidth="1"/>
    <col min="6" max="6" width="11.796875" style="2" customWidth="1"/>
    <col min="7" max="8" width="10.69921875" style="2" customWidth="1"/>
    <col min="9" max="9" width="1.69921875" style="1" customWidth="1"/>
    <col min="10" max="10" width="12.296875" style="1" customWidth="1"/>
    <col min="11" max="12" width="10.8984375" style="1" customWidth="1"/>
    <col min="13" max="16384" width="8.796875" style="1"/>
  </cols>
  <sheetData>
    <row r="1" spans="1:9" s="3" customFormat="1" ht="24.95" customHeight="1">
      <c r="A1" s="4" t="s">
        <v>4</v>
      </c>
      <c r="B1" s="6"/>
      <c r="C1" s="2"/>
      <c r="D1" s="2"/>
      <c r="E1" s="2"/>
      <c r="F1" s="2"/>
      <c r="G1" s="2"/>
      <c r="H1" s="2"/>
    </row>
    <row r="2" spans="1:9" s="2" customFormat="1" ht="13.2">
      <c r="A2" s="5"/>
      <c r="B2" s="7"/>
      <c r="C2" s="2"/>
      <c r="D2" s="2"/>
      <c r="E2" s="2"/>
      <c r="F2" s="2"/>
      <c r="G2" s="2"/>
      <c r="H2" s="2"/>
      <c r="I2" s="2"/>
    </row>
    <row r="3" spans="1:9" s="2" customFormat="1" ht="13.95">
      <c r="A3" s="2"/>
      <c r="B3" s="2"/>
      <c r="C3" s="2"/>
      <c r="D3" s="2"/>
      <c r="E3" s="2"/>
      <c r="F3" s="2"/>
      <c r="G3" s="2"/>
      <c r="H3" s="54" t="s">
        <v>2</v>
      </c>
      <c r="I3" s="68"/>
    </row>
    <row r="4" spans="1:9" s="2" customFormat="1" ht="32.1" customHeight="1">
      <c r="A4" s="2"/>
      <c r="B4" s="8" t="s">
        <v>7</v>
      </c>
      <c r="C4" s="20" t="s">
        <v>1</v>
      </c>
      <c r="D4" s="41" t="s">
        <v>11</v>
      </c>
      <c r="E4" s="41" t="s">
        <v>13</v>
      </c>
      <c r="F4" s="41" t="s">
        <v>10</v>
      </c>
      <c r="G4" s="41" t="s">
        <v>12</v>
      </c>
      <c r="H4" s="55" t="s">
        <v>8</v>
      </c>
      <c r="I4" s="2"/>
    </row>
    <row r="5" spans="1:9" s="2" customFormat="1" ht="12" hidden="1" customHeight="1">
      <c r="A5" s="2"/>
      <c r="B5" s="9" t="s">
        <v>14</v>
      </c>
      <c r="C5" s="21" t="s">
        <v>20</v>
      </c>
      <c r="D5" s="42">
        <v>29824855</v>
      </c>
      <c r="E5" s="42">
        <v>28982940</v>
      </c>
      <c r="F5" s="42">
        <v>841915</v>
      </c>
      <c r="G5" s="42">
        <v>440712</v>
      </c>
      <c r="H5" s="56">
        <v>401203</v>
      </c>
      <c r="I5" s="2"/>
    </row>
    <row r="6" spans="1:9" s="2" customFormat="1" ht="12" hidden="1" customHeight="1">
      <c r="A6" s="2"/>
      <c r="B6" s="10"/>
      <c r="C6" s="22" t="s">
        <v>23</v>
      </c>
      <c r="D6" s="43">
        <v>5502559</v>
      </c>
      <c r="E6" s="43">
        <v>5321534</v>
      </c>
      <c r="F6" s="43">
        <v>181025</v>
      </c>
      <c r="G6" s="43">
        <v>0</v>
      </c>
      <c r="H6" s="57">
        <v>181025</v>
      </c>
      <c r="I6" s="2"/>
    </row>
    <row r="7" spans="1:9" s="2" customFormat="1" ht="12" hidden="1" customHeight="1">
      <c r="A7" s="2"/>
      <c r="B7" s="10"/>
      <c r="C7" s="22" t="s">
        <v>6</v>
      </c>
      <c r="D7" s="43">
        <v>6233086</v>
      </c>
      <c r="E7" s="43">
        <v>6200354</v>
      </c>
      <c r="F7" s="43">
        <v>32732</v>
      </c>
      <c r="G7" s="43">
        <v>0</v>
      </c>
      <c r="H7" s="57">
        <v>32732</v>
      </c>
      <c r="I7" s="2"/>
    </row>
    <row r="8" spans="1:9" s="2" customFormat="1" ht="12" hidden="1" customHeight="1">
      <c r="A8" s="2"/>
      <c r="B8" s="10"/>
      <c r="C8" s="22" t="s">
        <v>26</v>
      </c>
      <c r="D8" s="43">
        <v>798178</v>
      </c>
      <c r="E8" s="43">
        <v>797757</v>
      </c>
      <c r="F8" s="43">
        <v>421</v>
      </c>
      <c r="G8" s="43">
        <v>9</v>
      </c>
      <c r="H8" s="57">
        <v>412</v>
      </c>
      <c r="I8" s="2"/>
    </row>
    <row r="9" spans="1:9" s="2" customFormat="1" ht="12" hidden="1" customHeight="1">
      <c r="A9" s="2"/>
      <c r="B9" s="10"/>
      <c r="C9" s="23" t="s">
        <v>27</v>
      </c>
      <c r="D9" s="44">
        <v>60651</v>
      </c>
      <c r="E9" s="44">
        <v>33117</v>
      </c>
      <c r="F9" s="44">
        <v>27534</v>
      </c>
      <c r="G9" s="44">
        <v>0</v>
      </c>
      <c r="H9" s="58">
        <v>27534</v>
      </c>
      <c r="I9" s="2"/>
    </row>
    <row r="10" spans="1:9" s="2" customFormat="1" ht="12" hidden="1" customHeight="1">
      <c r="A10" s="2"/>
      <c r="B10" s="11"/>
      <c r="C10" s="24" t="s">
        <v>25</v>
      </c>
      <c r="D10" s="45">
        <v>42419329</v>
      </c>
      <c r="E10" s="45">
        <v>41335702</v>
      </c>
      <c r="F10" s="45">
        <v>1083627</v>
      </c>
      <c r="G10" s="45">
        <v>440721</v>
      </c>
      <c r="H10" s="59">
        <v>642906</v>
      </c>
      <c r="I10" s="2"/>
    </row>
    <row r="11" spans="1:9" s="2" customFormat="1" ht="12" hidden="1" customHeight="1">
      <c r="A11" s="2"/>
      <c r="B11" s="9" t="s">
        <v>29</v>
      </c>
      <c r="C11" s="21" t="s">
        <v>20</v>
      </c>
      <c r="D11" s="42">
        <v>36990097</v>
      </c>
      <c r="E11" s="42">
        <v>36347073</v>
      </c>
      <c r="F11" s="42">
        <v>643024</v>
      </c>
      <c r="G11" s="42">
        <v>274218</v>
      </c>
      <c r="H11" s="56">
        <v>368806</v>
      </c>
      <c r="I11" s="2"/>
    </row>
    <row r="12" spans="1:9" s="2" customFormat="1" ht="12" hidden="1" customHeight="1">
      <c r="A12" s="2"/>
      <c r="B12" s="10"/>
      <c r="C12" s="22" t="s">
        <v>23</v>
      </c>
      <c r="D12" s="43">
        <v>6056999</v>
      </c>
      <c r="E12" s="43">
        <v>5745389</v>
      </c>
      <c r="F12" s="43">
        <v>311610</v>
      </c>
      <c r="G12" s="43">
        <v>0</v>
      </c>
      <c r="H12" s="57">
        <v>311610</v>
      </c>
      <c r="I12" s="2"/>
    </row>
    <row r="13" spans="1:9" s="2" customFormat="1" ht="12" hidden="1" customHeight="1">
      <c r="A13" s="2"/>
      <c r="B13" s="10"/>
      <c r="C13" s="22" t="s">
        <v>6</v>
      </c>
      <c r="D13" s="43">
        <v>6878578</v>
      </c>
      <c r="E13" s="43">
        <v>6864166</v>
      </c>
      <c r="F13" s="43">
        <v>14412</v>
      </c>
      <c r="G13" s="43">
        <v>0</v>
      </c>
      <c r="H13" s="57">
        <v>14412</v>
      </c>
      <c r="I13" s="2"/>
    </row>
    <row r="14" spans="1:9" s="2" customFormat="1" ht="12" hidden="1" customHeight="1">
      <c r="A14" s="2"/>
      <c r="B14" s="10"/>
      <c r="C14" s="22" t="s">
        <v>26</v>
      </c>
      <c r="D14" s="43">
        <v>669830</v>
      </c>
      <c r="E14" s="43">
        <v>669824</v>
      </c>
      <c r="F14" s="43">
        <v>6</v>
      </c>
      <c r="G14" s="43">
        <v>0</v>
      </c>
      <c r="H14" s="57">
        <v>6</v>
      </c>
      <c r="I14" s="2"/>
    </row>
    <row r="15" spans="1:9" s="2" customFormat="1" ht="12" hidden="1" customHeight="1">
      <c r="A15" s="2"/>
      <c r="B15" s="10"/>
      <c r="C15" s="22" t="s">
        <v>27</v>
      </c>
      <c r="D15" s="43">
        <v>57211</v>
      </c>
      <c r="E15" s="43">
        <v>47159</v>
      </c>
      <c r="F15" s="43">
        <v>10052</v>
      </c>
      <c r="G15" s="43">
        <v>0</v>
      </c>
      <c r="H15" s="57">
        <v>10052</v>
      </c>
      <c r="I15" s="2"/>
    </row>
    <row r="16" spans="1:9" s="2" customFormat="1" ht="12" hidden="1" customHeight="1">
      <c r="A16" s="2"/>
      <c r="B16" s="10"/>
      <c r="C16" s="25" t="s">
        <v>31</v>
      </c>
      <c r="D16" s="44">
        <v>54695</v>
      </c>
      <c r="E16" s="44">
        <v>54695</v>
      </c>
      <c r="F16" s="44">
        <v>0</v>
      </c>
      <c r="G16" s="44">
        <v>0</v>
      </c>
      <c r="H16" s="58">
        <v>0</v>
      </c>
      <c r="I16" s="2"/>
    </row>
    <row r="17" spans="2:8" s="2" customFormat="1" ht="12" hidden="1" customHeight="1">
      <c r="B17" s="11"/>
      <c r="C17" s="24" t="s">
        <v>25</v>
      </c>
      <c r="D17" s="45">
        <v>50707410</v>
      </c>
      <c r="E17" s="45">
        <v>49728306</v>
      </c>
      <c r="F17" s="45">
        <v>979104</v>
      </c>
      <c r="G17" s="45">
        <v>274218</v>
      </c>
      <c r="H17" s="59">
        <v>704886</v>
      </c>
    </row>
    <row r="18" spans="2:8" s="2" customFormat="1" ht="12" hidden="1" customHeight="1">
      <c r="B18" s="9" t="s">
        <v>36</v>
      </c>
      <c r="C18" s="21" t="s">
        <v>20</v>
      </c>
      <c r="D18" s="42">
        <v>27982201</v>
      </c>
      <c r="E18" s="42">
        <v>26977067</v>
      </c>
      <c r="F18" s="42">
        <v>1005134</v>
      </c>
      <c r="G18" s="42">
        <v>227426</v>
      </c>
      <c r="H18" s="56">
        <v>777708</v>
      </c>
    </row>
    <row r="19" spans="2:8" s="2" customFormat="1" ht="12" hidden="1" customHeight="1">
      <c r="B19" s="10"/>
      <c r="C19" s="22" t="s">
        <v>23</v>
      </c>
      <c r="D19" s="43">
        <v>6334126</v>
      </c>
      <c r="E19" s="43">
        <v>6166922</v>
      </c>
      <c r="F19" s="43">
        <v>167204</v>
      </c>
      <c r="G19" s="43">
        <v>0</v>
      </c>
      <c r="H19" s="57">
        <v>167204</v>
      </c>
    </row>
    <row r="20" spans="2:8" s="2" customFormat="1" ht="12" hidden="1" customHeight="1">
      <c r="B20" s="10"/>
      <c r="C20" s="22" t="s">
        <v>6</v>
      </c>
      <c r="D20" s="43">
        <v>6324466</v>
      </c>
      <c r="E20" s="43">
        <v>6178891</v>
      </c>
      <c r="F20" s="43">
        <v>145575</v>
      </c>
      <c r="G20" s="43">
        <v>0</v>
      </c>
      <c r="H20" s="57">
        <v>145575</v>
      </c>
    </row>
    <row r="21" spans="2:8" s="2" customFormat="1" ht="12" hidden="1" customHeight="1">
      <c r="B21" s="10"/>
      <c r="C21" s="22" t="s">
        <v>26</v>
      </c>
      <c r="D21" s="43">
        <v>245662</v>
      </c>
      <c r="E21" s="43">
        <v>245654</v>
      </c>
      <c r="F21" s="43">
        <v>8</v>
      </c>
      <c r="G21" s="43">
        <v>0</v>
      </c>
      <c r="H21" s="57">
        <v>8</v>
      </c>
    </row>
    <row r="22" spans="2:8" s="2" customFormat="1" ht="12" hidden="1" customHeight="1">
      <c r="B22" s="10"/>
      <c r="C22" s="22" t="s">
        <v>27</v>
      </c>
      <c r="D22" s="43">
        <v>35932</v>
      </c>
      <c r="E22" s="43">
        <v>29200</v>
      </c>
      <c r="F22" s="43">
        <v>6732</v>
      </c>
      <c r="G22" s="43">
        <v>0</v>
      </c>
      <c r="H22" s="57">
        <v>6732</v>
      </c>
    </row>
    <row r="23" spans="2:8" s="2" customFormat="1" ht="12" hidden="1" customHeight="1">
      <c r="B23" s="10"/>
      <c r="C23" s="26" t="s">
        <v>31</v>
      </c>
      <c r="D23" s="43">
        <v>75251</v>
      </c>
      <c r="E23" s="43">
        <v>75251</v>
      </c>
      <c r="F23" s="43">
        <v>0</v>
      </c>
      <c r="G23" s="43">
        <v>0</v>
      </c>
      <c r="H23" s="57">
        <v>0</v>
      </c>
    </row>
    <row r="24" spans="2:8" s="2" customFormat="1" ht="12" hidden="1" customHeight="1">
      <c r="B24" s="10"/>
      <c r="C24" s="23" t="s">
        <v>41</v>
      </c>
      <c r="D24" s="44">
        <v>1906753</v>
      </c>
      <c r="E24" s="44">
        <v>1799158</v>
      </c>
      <c r="F24" s="44">
        <v>107595</v>
      </c>
      <c r="G24" s="44">
        <v>1906</v>
      </c>
      <c r="H24" s="58">
        <v>105689</v>
      </c>
    </row>
    <row r="25" spans="2:8" s="2" customFormat="1" ht="12" hidden="1" customHeight="1">
      <c r="B25" s="11"/>
      <c r="C25" s="27" t="s">
        <v>25</v>
      </c>
      <c r="D25" s="45">
        <v>42904391</v>
      </c>
      <c r="E25" s="45">
        <v>41472143</v>
      </c>
      <c r="F25" s="45">
        <v>1432248</v>
      </c>
      <c r="G25" s="45">
        <v>229332</v>
      </c>
      <c r="H25" s="59">
        <v>1202916</v>
      </c>
    </row>
    <row r="26" spans="2:8" s="2" customFormat="1" ht="12" hidden="1" customHeight="1">
      <c r="B26" s="9" t="s">
        <v>42</v>
      </c>
      <c r="C26" s="21" t="s">
        <v>20</v>
      </c>
      <c r="D26" s="42">
        <v>28373948</v>
      </c>
      <c r="E26" s="42">
        <v>27545843</v>
      </c>
      <c r="F26" s="42">
        <v>828105</v>
      </c>
      <c r="G26" s="42">
        <v>411600</v>
      </c>
      <c r="H26" s="56">
        <v>416505</v>
      </c>
    </row>
    <row r="27" spans="2:8" s="2" customFormat="1" ht="12" hidden="1" customHeight="1">
      <c r="B27" s="10"/>
      <c r="C27" s="22" t="s">
        <v>23</v>
      </c>
      <c r="D27" s="43">
        <v>7019452</v>
      </c>
      <c r="E27" s="43">
        <v>6607096</v>
      </c>
      <c r="F27" s="43">
        <v>412356</v>
      </c>
      <c r="G27" s="43">
        <v>0</v>
      </c>
      <c r="H27" s="57">
        <v>412356</v>
      </c>
    </row>
    <row r="28" spans="2:8" s="2" customFormat="1" ht="12" hidden="1" customHeight="1">
      <c r="B28" s="10"/>
      <c r="C28" s="22" t="s">
        <v>6</v>
      </c>
      <c r="D28" s="43">
        <v>6543240</v>
      </c>
      <c r="E28" s="43">
        <v>6394838</v>
      </c>
      <c r="F28" s="43">
        <v>148402</v>
      </c>
      <c r="G28" s="43">
        <v>0</v>
      </c>
      <c r="H28" s="57">
        <v>148402</v>
      </c>
    </row>
    <row r="29" spans="2:8" s="2" customFormat="1" ht="12" hidden="1" customHeight="1">
      <c r="B29" s="10"/>
      <c r="C29" s="22" t="s">
        <v>26</v>
      </c>
      <c r="D29" s="43">
        <v>551149</v>
      </c>
      <c r="E29" s="43">
        <v>551141</v>
      </c>
      <c r="F29" s="43">
        <v>8</v>
      </c>
      <c r="G29" s="43">
        <v>0</v>
      </c>
      <c r="H29" s="57">
        <v>8</v>
      </c>
    </row>
    <row r="30" spans="2:8" s="2" customFormat="1" ht="12" hidden="1" customHeight="1">
      <c r="B30" s="10"/>
      <c r="C30" s="22" t="s">
        <v>27</v>
      </c>
      <c r="D30" s="43">
        <v>35240</v>
      </c>
      <c r="E30" s="43">
        <v>31619</v>
      </c>
      <c r="F30" s="43">
        <v>3621</v>
      </c>
      <c r="G30" s="43">
        <v>0</v>
      </c>
      <c r="H30" s="57">
        <v>3621</v>
      </c>
    </row>
    <row r="31" spans="2:8" s="2" customFormat="1" ht="12" hidden="1" customHeight="1">
      <c r="B31" s="10"/>
      <c r="C31" s="22" t="s">
        <v>43</v>
      </c>
      <c r="D31" s="43">
        <v>1354060</v>
      </c>
      <c r="E31" s="43">
        <v>948806</v>
      </c>
      <c r="F31" s="43">
        <v>405254</v>
      </c>
      <c r="G31" s="43">
        <v>405164</v>
      </c>
      <c r="H31" s="57">
        <v>90</v>
      </c>
    </row>
    <row r="32" spans="2:8" s="2" customFormat="1" ht="12" hidden="1" customHeight="1">
      <c r="B32" s="12"/>
      <c r="C32" s="23" t="s">
        <v>41</v>
      </c>
      <c r="D32" s="44">
        <v>2310331</v>
      </c>
      <c r="E32" s="44">
        <v>2296384</v>
      </c>
      <c r="F32" s="44">
        <v>13947</v>
      </c>
      <c r="G32" s="44">
        <v>0</v>
      </c>
      <c r="H32" s="58">
        <v>13947</v>
      </c>
    </row>
    <row r="33" spans="2:8" s="2" customFormat="1" ht="12" hidden="1" customHeight="1">
      <c r="B33" s="11"/>
      <c r="C33" s="27" t="s">
        <v>25</v>
      </c>
      <c r="D33" s="45">
        <v>46187420</v>
      </c>
      <c r="E33" s="45">
        <v>44375727</v>
      </c>
      <c r="F33" s="45">
        <v>1811693</v>
      </c>
      <c r="G33" s="45">
        <v>816764</v>
      </c>
      <c r="H33" s="59">
        <v>994929</v>
      </c>
    </row>
    <row r="34" spans="2:8" s="2" customFormat="1" ht="12" hidden="1" customHeight="1">
      <c r="B34" s="9" t="s">
        <v>28</v>
      </c>
      <c r="C34" s="21" t="s">
        <v>20</v>
      </c>
      <c r="D34" s="42">
        <v>30129959</v>
      </c>
      <c r="E34" s="42">
        <v>29446249</v>
      </c>
      <c r="F34" s="42">
        <v>683710</v>
      </c>
      <c r="G34" s="42">
        <v>112532</v>
      </c>
      <c r="H34" s="56">
        <v>112532</v>
      </c>
    </row>
    <row r="35" spans="2:8" s="2" customFormat="1" ht="12" hidden="1" customHeight="1">
      <c r="B35" s="10"/>
      <c r="C35" s="22" t="s">
        <v>23</v>
      </c>
      <c r="D35" s="43">
        <v>6832011</v>
      </c>
      <c r="E35" s="43">
        <v>6605347</v>
      </c>
      <c r="F35" s="43">
        <v>226664</v>
      </c>
      <c r="G35" s="43">
        <v>2740</v>
      </c>
      <c r="H35" s="57">
        <v>223924</v>
      </c>
    </row>
    <row r="36" spans="2:8" s="2" customFormat="1" ht="12" hidden="1" customHeight="1">
      <c r="B36" s="10"/>
      <c r="C36" s="22" t="s">
        <v>6</v>
      </c>
      <c r="D36" s="43">
        <v>6697700</v>
      </c>
      <c r="E36" s="43">
        <v>6666188</v>
      </c>
      <c r="F36" s="43">
        <v>31512</v>
      </c>
      <c r="G36" s="43">
        <v>3024</v>
      </c>
      <c r="H36" s="57">
        <v>28488</v>
      </c>
    </row>
    <row r="37" spans="2:8" s="2" customFormat="1" ht="12" hidden="1" customHeight="1">
      <c r="B37" s="10"/>
      <c r="C37" s="22" t="s">
        <v>26</v>
      </c>
      <c r="D37" s="43">
        <v>217504</v>
      </c>
      <c r="E37" s="43">
        <v>217446</v>
      </c>
      <c r="F37" s="43">
        <v>58</v>
      </c>
      <c r="G37" s="43">
        <v>0</v>
      </c>
      <c r="H37" s="57">
        <v>58</v>
      </c>
    </row>
    <row r="38" spans="2:8" s="2" customFormat="1" ht="12" hidden="1" customHeight="1">
      <c r="B38" s="10"/>
      <c r="C38" s="22" t="s">
        <v>27</v>
      </c>
      <c r="D38" s="43">
        <v>29404</v>
      </c>
      <c r="E38" s="43">
        <v>28432</v>
      </c>
      <c r="F38" s="43">
        <v>972</v>
      </c>
      <c r="G38" s="43">
        <v>0</v>
      </c>
      <c r="H38" s="57">
        <v>972</v>
      </c>
    </row>
    <row r="39" spans="2:8" s="2" customFormat="1" ht="12" hidden="1" customHeight="1">
      <c r="B39" s="10"/>
      <c r="C39" s="22" t="s">
        <v>43</v>
      </c>
      <c r="D39" s="43">
        <v>606023</v>
      </c>
      <c r="E39" s="43">
        <v>605910</v>
      </c>
      <c r="F39" s="43">
        <v>113</v>
      </c>
      <c r="G39" s="43">
        <v>0</v>
      </c>
      <c r="H39" s="57">
        <v>113</v>
      </c>
    </row>
    <row r="40" spans="2:8" s="2" customFormat="1" ht="12" hidden="1" customHeight="1">
      <c r="B40" s="12"/>
      <c r="C40" s="23" t="s">
        <v>41</v>
      </c>
      <c r="D40" s="44">
        <v>2516163</v>
      </c>
      <c r="E40" s="44">
        <v>2515790</v>
      </c>
      <c r="F40" s="44">
        <v>373</v>
      </c>
      <c r="G40" s="44"/>
      <c r="H40" s="58">
        <v>373</v>
      </c>
    </row>
    <row r="41" spans="2:8" s="2" customFormat="1" ht="12" hidden="1" customHeight="1">
      <c r="B41" s="11"/>
      <c r="C41" s="27" t="s">
        <v>25</v>
      </c>
      <c r="D41" s="45">
        <v>47028764</v>
      </c>
      <c r="E41" s="45">
        <v>46085362</v>
      </c>
      <c r="F41" s="45">
        <v>943402</v>
      </c>
      <c r="G41" s="45">
        <v>118296</v>
      </c>
      <c r="H41" s="59">
        <v>366460</v>
      </c>
    </row>
    <row r="42" spans="2:8" s="2" customFormat="1" ht="12" hidden="1" customHeight="1">
      <c r="B42" s="9" t="s">
        <v>46</v>
      </c>
      <c r="C42" s="21" t="s">
        <v>20</v>
      </c>
      <c r="D42" s="42">
        <v>28377455</v>
      </c>
      <c r="E42" s="42">
        <v>27940658</v>
      </c>
      <c r="F42" s="42">
        <v>436797</v>
      </c>
      <c r="G42" s="42">
        <v>53156</v>
      </c>
      <c r="H42" s="56">
        <v>383641</v>
      </c>
    </row>
    <row r="43" spans="2:8" s="2" customFormat="1" ht="12" hidden="1" customHeight="1">
      <c r="B43" s="10"/>
      <c r="C43" s="22" t="s">
        <v>23</v>
      </c>
      <c r="D43" s="43">
        <v>7470223</v>
      </c>
      <c r="E43" s="43">
        <v>7285998</v>
      </c>
      <c r="F43" s="43">
        <v>184225</v>
      </c>
      <c r="G43" s="43">
        <v>0</v>
      </c>
      <c r="H43" s="57">
        <v>184225</v>
      </c>
    </row>
    <row r="44" spans="2:8" s="2" customFormat="1" ht="12" hidden="1" customHeight="1">
      <c r="B44" s="10"/>
      <c r="C44" s="22" t="s">
        <v>6</v>
      </c>
      <c r="D44" s="43">
        <v>6931364</v>
      </c>
      <c r="E44" s="43">
        <v>6880632</v>
      </c>
      <c r="F44" s="43">
        <v>50732</v>
      </c>
      <c r="G44" s="43">
        <v>0</v>
      </c>
      <c r="H44" s="57">
        <v>50732</v>
      </c>
    </row>
    <row r="45" spans="2:8" s="2" customFormat="1" ht="12" hidden="1" customHeight="1">
      <c r="B45" s="10"/>
      <c r="C45" s="22" t="s">
        <v>26</v>
      </c>
      <c r="D45" s="43">
        <v>3165</v>
      </c>
      <c r="E45" s="43">
        <v>3107</v>
      </c>
      <c r="F45" s="43">
        <v>58</v>
      </c>
      <c r="G45" s="43">
        <v>0</v>
      </c>
      <c r="H45" s="57">
        <v>58</v>
      </c>
    </row>
    <row r="46" spans="2:8" s="2" customFormat="1" ht="12" hidden="1" customHeight="1">
      <c r="B46" s="10"/>
      <c r="C46" s="22" t="s">
        <v>27</v>
      </c>
      <c r="D46" s="43">
        <v>18026</v>
      </c>
      <c r="E46" s="43">
        <v>17529</v>
      </c>
      <c r="F46" s="43">
        <v>497</v>
      </c>
      <c r="G46" s="43">
        <v>0</v>
      </c>
      <c r="H46" s="57">
        <v>497</v>
      </c>
    </row>
    <row r="47" spans="2:8" s="2" customFormat="1" ht="12" hidden="1" customHeight="1">
      <c r="B47" s="10"/>
      <c r="C47" s="22" t="s">
        <v>43</v>
      </c>
      <c r="D47" s="43">
        <v>558113</v>
      </c>
      <c r="E47" s="43">
        <v>558000</v>
      </c>
      <c r="F47" s="43">
        <v>113</v>
      </c>
      <c r="G47" s="43">
        <v>0</v>
      </c>
      <c r="H47" s="57">
        <v>113</v>
      </c>
    </row>
    <row r="48" spans="2:8" s="2" customFormat="1" ht="12" hidden="1" customHeight="1">
      <c r="B48" s="10"/>
      <c r="C48" s="23" t="s">
        <v>41</v>
      </c>
      <c r="D48" s="44">
        <v>2677952</v>
      </c>
      <c r="E48" s="44">
        <v>2677306</v>
      </c>
      <c r="F48" s="44">
        <v>646</v>
      </c>
      <c r="G48" s="44">
        <v>0</v>
      </c>
      <c r="H48" s="58">
        <v>646</v>
      </c>
    </row>
    <row r="49" spans="2:8" s="2" customFormat="1" ht="12" hidden="1" customHeight="1">
      <c r="B49" s="11"/>
      <c r="C49" s="27" t="s">
        <v>25</v>
      </c>
      <c r="D49" s="45">
        <v>46036298</v>
      </c>
      <c r="E49" s="45">
        <v>45363230</v>
      </c>
      <c r="F49" s="45">
        <v>673068</v>
      </c>
      <c r="G49" s="45">
        <v>53156</v>
      </c>
      <c r="H49" s="59">
        <v>619912</v>
      </c>
    </row>
    <row r="50" spans="2:8" s="2" customFormat="1" ht="12" hidden="1" customHeight="1">
      <c r="B50" s="9" t="s">
        <v>49</v>
      </c>
      <c r="C50" s="21" t="s">
        <v>20</v>
      </c>
      <c r="D50" s="42">
        <v>29883408</v>
      </c>
      <c r="E50" s="42">
        <v>29222947</v>
      </c>
      <c r="F50" s="42">
        <v>660461</v>
      </c>
      <c r="G50" s="42">
        <v>136503</v>
      </c>
      <c r="H50" s="56">
        <v>523958</v>
      </c>
    </row>
    <row r="51" spans="2:8" s="2" customFormat="1" ht="12" hidden="1" customHeight="1">
      <c r="B51" s="10"/>
      <c r="C51" s="22" t="s">
        <v>23</v>
      </c>
      <c r="D51" s="43">
        <v>8065117</v>
      </c>
      <c r="E51" s="43">
        <v>7789006</v>
      </c>
      <c r="F51" s="43">
        <v>276111</v>
      </c>
      <c r="G51" s="43">
        <v>0</v>
      </c>
      <c r="H51" s="57">
        <v>276111</v>
      </c>
    </row>
    <row r="52" spans="2:8" s="2" customFormat="1" ht="12" hidden="1" customHeight="1">
      <c r="B52" s="10"/>
      <c r="C52" s="22" t="s">
        <v>6</v>
      </c>
      <c r="D52" s="43">
        <v>7054037</v>
      </c>
      <c r="E52" s="43">
        <v>6937862</v>
      </c>
      <c r="F52" s="43">
        <v>116175</v>
      </c>
      <c r="G52" s="43">
        <v>0</v>
      </c>
      <c r="H52" s="57">
        <v>116175</v>
      </c>
    </row>
    <row r="53" spans="2:8" s="2" customFormat="1" ht="12" hidden="1" customHeight="1">
      <c r="B53" s="10"/>
      <c r="C53" s="22" t="s">
        <v>26</v>
      </c>
      <c r="D53" s="43">
        <v>3165</v>
      </c>
      <c r="E53" s="43">
        <v>3107</v>
      </c>
      <c r="F53" s="43">
        <v>58</v>
      </c>
      <c r="G53" s="43">
        <v>0</v>
      </c>
      <c r="H53" s="57">
        <v>58</v>
      </c>
    </row>
    <row r="54" spans="2:8" s="2" customFormat="1" ht="12" hidden="1" customHeight="1">
      <c r="B54" s="10"/>
      <c r="C54" s="22" t="s">
        <v>27</v>
      </c>
      <c r="D54" s="43">
        <v>18267</v>
      </c>
      <c r="E54" s="43">
        <v>17277</v>
      </c>
      <c r="F54" s="43">
        <v>990</v>
      </c>
      <c r="G54" s="43">
        <v>0</v>
      </c>
      <c r="H54" s="57">
        <v>990</v>
      </c>
    </row>
    <row r="55" spans="2:8" s="2" customFormat="1" ht="12" hidden="1" customHeight="1">
      <c r="B55" s="10"/>
      <c r="C55" s="22" t="s">
        <v>43</v>
      </c>
      <c r="D55" s="43">
        <v>306113</v>
      </c>
      <c r="E55" s="43">
        <v>306000</v>
      </c>
      <c r="F55" s="43">
        <v>113</v>
      </c>
      <c r="G55" s="43">
        <v>0</v>
      </c>
      <c r="H55" s="57">
        <v>113</v>
      </c>
    </row>
    <row r="56" spans="2:8" s="2" customFormat="1" ht="12" hidden="1" customHeight="1">
      <c r="B56" s="10"/>
      <c r="C56" s="23" t="s">
        <v>41</v>
      </c>
      <c r="D56" s="44">
        <v>2972258</v>
      </c>
      <c r="E56" s="44">
        <v>2958178</v>
      </c>
      <c r="F56" s="44">
        <v>14080</v>
      </c>
      <c r="G56" s="44">
        <v>0</v>
      </c>
      <c r="H56" s="58">
        <v>14080</v>
      </c>
    </row>
    <row r="57" spans="2:8" s="2" customFormat="1" ht="12" hidden="1" customHeight="1">
      <c r="B57" s="11"/>
      <c r="C57" s="27" t="s">
        <v>25</v>
      </c>
      <c r="D57" s="45">
        <v>48302365</v>
      </c>
      <c r="E57" s="45">
        <v>47234377</v>
      </c>
      <c r="F57" s="45">
        <v>1067988</v>
      </c>
      <c r="G57" s="45">
        <v>136503</v>
      </c>
      <c r="H57" s="59">
        <v>931485</v>
      </c>
    </row>
    <row r="58" spans="2:8" s="2" customFormat="1" ht="12" hidden="1" customHeight="1">
      <c r="B58" s="9" t="s">
        <v>0</v>
      </c>
      <c r="C58" s="21" t="s">
        <v>20</v>
      </c>
      <c r="D58" s="42">
        <v>29131875</v>
      </c>
      <c r="E58" s="42">
        <v>28653523</v>
      </c>
      <c r="F58" s="42">
        <v>478352</v>
      </c>
      <c r="G58" s="42">
        <v>94520</v>
      </c>
      <c r="H58" s="56">
        <v>383832</v>
      </c>
    </row>
    <row r="59" spans="2:8" s="2" customFormat="1" ht="12" hidden="1" customHeight="1">
      <c r="B59" s="10"/>
      <c r="C59" s="22" t="s">
        <v>23</v>
      </c>
      <c r="D59" s="43">
        <v>8687660</v>
      </c>
      <c r="E59" s="43">
        <v>8389258</v>
      </c>
      <c r="F59" s="43">
        <v>298402</v>
      </c>
      <c r="G59" s="43">
        <v>0</v>
      </c>
      <c r="H59" s="57">
        <v>298402</v>
      </c>
    </row>
    <row r="60" spans="2:8" s="2" customFormat="1" ht="12" hidden="1" customHeight="1">
      <c r="B60" s="10"/>
      <c r="C60" s="22" t="s">
        <v>6</v>
      </c>
      <c r="D60" s="43">
        <v>7077513</v>
      </c>
      <c r="E60" s="43">
        <v>6966593</v>
      </c>
      <c r="F60" s="43">
        <v>110920</v>
      </c>
      <c r="G60" s="43">
        <v>0</v>
      </c>
      <c r="H60" s="57">
        <v>110920</v>
      </c>
    </row>
    <row r="61" spans="2:8" s="2" customFormat="1" ht="12" hidden="1" customHeight="1">
      <c r="B61" s="10"/>
      <c r="C61" s="22" t="s">
        <v>26</v>
      </c>
      <c r="D61" s="43">
        <v>3165</v>
      </c>
      <c r="E61" s="43">
        <v>3107</v>
      </c>
      <c r="F61" s="43">
        <v>58</v>
      </c>
      <c r="G61" s="43">
        <v>0</v>
      </c>
      <c r="H61" s="57">
        <v>58</v>
      </c>
    </row>
    <row r="62" spans="2:8" s="2" customFormat="1" ht="12" hidden="1" customHeight="1">
      <c r="B62" s="10"/>
      <c r="C62" s="22" t="s">
        <v>27</v>
      </c>
      <c r="D62" s="43">
        <v>18019</v>
      </c>
      <c r="E62" s="43">
        <v>16415</v>
      </c>
      <c r="F62" s="43">
        <v>1604</v>
      </c>
      <c r="G62" s="43"/>
      <c r="H62" s="57">
        <v>1604</v>
      </c>
    </row>
    <row r="63" spans="2:8" s="2" customFormat="1" ht="12" hidden="1" customHeight="1">
      <c r="B63" s="10"/>
      <c r="C63" s="22" t="s">
        <v>43</v>
      </c>
      <c r="D63" s="43">
        <v>311989</v>
      </c>
      <c r="E63" s="43">
        <v>311989</v>
      </c>
      <c r="F63" s="43">
        <v>0</v>
      </c>
      <c r="G63" s="43">
        <v>0</v>
      </c>
      <c r="H63" s="57">
        <v>0</v>
      </c>
    </row>
    <row r="64" spans="2:8" s="2" customFormat="1" ht="12" hidden="1" customHeight="1">
      <c r="B64" s="10"/>
      <c r="C64" s="23" t="s">
        <v>41</v>
      </c>
      <c r="D64" s="44">
        <v>3245682</v>
      </c>
      <c r="E64" s="44">
        <v>3215558</v>
      </c>
      <c r="F64" s="44">
        <v>30124</v>
      </c>
      <c r="G64" s="44">
        <v>368</v>
      </c>
      <c r="H64" s="58">
        <v>29756</v>
      </c>
    </row>
    <row r="65" spans="2:8" s="2" customFormat="1" ht="12" hidden="1" customHeight="1">
      <c r="B65" s="11"/>
      <c r="C65" s="27" t="s">
        <v>25</v>
      </c>
      <c r="D65" s="45">
        <v>48475903</v>
      </c>
      <c r="E65" s="45">
        <v>47556443</v>
      </c>
      <c r="F65" s="45">
        <v>919460</v>
      </c>
      <c r="G65" s="45">
        <v>94888</v>
      </c>
      <c r="H65" s="59">
        <v>824572</v>
      </c>
    </row>
    <row r="66" spans="2:8" s="2" customFormat="1" ht="12" hidden="1" customHeight="1">
      <c r="B66" s="9" t="s">
        <v>48</v>
      </c>
      <c r="C66" s="21" t="s">
        <v>20</v>
      </c>
      <c r="D66" s="42">
        <v>26583552</v>
      </c>
      <c r="E66" s="42">
        <v>25325132</v>
      </c>
      <c r="F66" s="42">
        <v>1258420</v>
      </c>
      <c r="G66" s="42">
        <v>208223</v>
      </c>
      <c r="H66" s="56">
        <v>1050197</v>
      </c>
    </row>
    <row r="67" spans="2:8" s="2" customFormat="1" ht="12" hidden="1" customHeight="1">
      <c r="B67" s="10"/>
      <c r="C67" s="22" t="s">
        <v>23</v>
      </c>
      <c r="D67" s="43">
        <v>9164255</v>
      </c>
      <c r="E67" s="43">
        <v>8895658</v>
      </c>
      <c r="F67" s="43">
        <v>268597</v>
      </c>
      <c r="G67" s="43">
        <v>0</v>
      </c>
      <c r="H67" s="57">
        <v>268597</v>
      </c>
    </row>
    <row r="68" spans="2:8" s="2" customFormat="1" ht="12" hidden="1" customHeight="1">
      <c r="B68" s="10"/>
      <c r="C68" s="22" t="s">
        <v>6</v>
      </c>
      <c r="D68" s="43">
        <v>6768722</v>
      </c>
      <c r="E68" s="43">
        <v>6626530</v>
      </c>
      <c r="F68" s="43">
        <v>142192</v>
      </c>
      <c r="G68" s="43">
        <v>0</v>
      </c>
      <c r="H68" s="57">
        <v>142192</v>
      </c>
    </row>
    <row r="69" spans="2:8" s="2" customFormat="1" ht="12" hidden="1" customHeight="1">
      <c r="B69" s="10"/>
      <c r="C69" s="22" t="s">
        <v>26</v>
      </c>
      <c r="D69" s="43">
        <v>3165</v>
      </c>
      <c r="E69" s="43">
        <v>3107</v>
      </c>
      <c r="F69" s="43">
        <v>58</v>
      </c>
      <c r="G69" s="43">
        <v>0</v>
      </c>
      <c r="H69" s="57">
        <v>58</v>
      </c>
    </row>
    <row r="70" spans="2:8" s="2" customFormat="1" ht="12" hidden="1" customHeight="1">
      <c r="B70" s="10"/>
      <c r="C70" s="22" t="s">
        <v>27</v>
      </c>
      <c r="D70" s="43">
        <v>66055</v>
      </c>
      <c r="E70" s="43">
        <v>66055</v>
      </c>
      <c r="F70" s="43">
        <v>0</v>
      </c>
      <c r="G70" s="43">
        <v>0</v>
      </c>
      <c r="H70" s="57">
        <v>0</v>
      </c>
    </row>
    <row r="71" spans="2:8" s="2" customFormat="1" ht="12" hidden="1" customHeight="1">
      <c r="B71" s="10"/>
      <c r="C71" s="23" t="s">
        <v>41</v>
      </c>
      <c r="D71" s="44">
        <v>3474907</v>
      </c>
      <c r="E71" s="44">
        <v>3417394</v>
      </c>
      <c r="F71" s="44">
        <v>57513</v>
      </c>
      <c r="G71" s="44">
        <v>4404</v>
      </c>
      <c r="H71" s="58">
        <v>53109</v>
      </c>
    </row>
    <row r="72" spans="2:8" s="2" customFormat="1" ht="12" hidden="1" customHeight="1">
      <c r="B72" s="11"/>
      <c r="C72" s="27" t="s">
        <v>25</v>
      </c>
      <c r="D72" s="45">
        <v>46060656</v>
      </c>
      <c r="E72" s="45">
        <v>44333876</v>
      </c>
      <c r="F72" s="45">
        <v>1726780</v>
      </c>
      <c r="G72" s="45">
        <v>212627</v>
      </c>
      <c r="H72" s="59">
        <v>1514153</v>
      </c>
    </row>
    <row r="73" spans="2:8" s="2" customFormat="1" ht="12" hidden="1" customHeight="1">
      <c r="B73" s="9" t="s">
        <v>51</v>
      </c>
      <c r="C73" s="21" t="s">
        <v>20</v>
      </c>
      <c r="D73" s="42">
        <v>26599680</v>
      </c>
      <c r="E73" s="42">
        <v>26213023</v>
      </c>
      <c r="F73" s="42">
        <v>386657</v>
      </c>
      <c r="G73" s="42">
        <v>60350</v>
      </c>
      <c r="H73" s="56">
        <v>326307</v>
      </c>
    </row>
    <row r="74" spans="2:8" s="2" customFormat="1" ht="12" hidden="1" customHeight="1">
      <c r="B74" s="10"/>
      <c r="C74" s="22" t="s">
        <v>23</v>
      </c>
      <c r="D74" s="43">
        <v>9976255</v>
      </c>
      <c r="E74" s="43">
        <v>9700906</v>
      </c>
      <c r="F74" s="43">
        <v>275349</v>
      </c>
      <c r="G74" s="43">
        <v>0</v>
      </c>
      <c r="H74" s="57">
        <v>275349</v>
      </c>
    </row>
    <row r="75" spans="2:8" s="2" customFormat="1" ht="12" hidden="1" customHeight="1">
      <c r="B75" s="10"/>
      <c r="C75" s="22" t="s">
        <v>6</v>
      </c>
      <c r="D75" s="43">
        <v>6975619</v>
      </c>
      <c r="E75" s="43">
        <v>6875211</v>
      </c>
      <c r="F75" s="43">
        <v>100408</v>
      </c>
      <c r="G75" s="43">
        <v>0</v>
      </c>
      <c r="H75" s="57">
        <v>100408</v>
      </c>
    </row>
    <row r="76" spans="2:8" s="2" customFormat="1" ht="12" hidden="1" customHeight="1">
      <c r="B76" s="10"/>
      <c r="C76" s="22" t="s">
        <v>26</v>
      </c>
      <c r="D76" s="43">
        <v>3115</v>
      </c>
      <c r="E76" s="43">
        <v>3106</v>
      </c>
      <c r="F76" s="43">
        <v>9</v>
      </c>
      <c r="G76" s="43">
        <v>0</v>
      </c>
      <c r="H76" s="57">
        <v>9</v>
      </c>
    </row>
    <row r="77" spans="2:8" s="2" customFormat="1" ht="12" hidden="1" customHeight="1">
      <c r="B77" s="10"/>
      <c r="C77" s="23" t="s">
        <v>41</v>
      </c>
      <c r="D77" s="44">
        <v>3768861</v>
      </c>
      <c r="E77" s="44">
        <v>3721360</v>
      </c>
      <c r="F77" s="44">
        <v>47501</v>
      </c>
      <c r="G77" s="44">
        <v>0</v>
      </c>
      <c r="H77" s="58">
        <v>47501</v>
      </c>
    </row>
    <row r="78" spans="2:8" s="2" customFormat="1" ht="12" hidden="1" customHeight="1">
      <c r="B78" s="11"/>
      <c r="C78" s="27" t="s">
        <v>25</v>
      </c>
      <c r="D78" s="45">
        <v>47323530</v>
      </c>
      <c r="E78" s="45">
        <v>46513606</v>
      </c>
      <c r="F78" s="45">
        <v>809924</v>
      </c>
      <c r="G78" s="45">
        <v>60350</v>
      </c>
      <c r="H78" s="59">
        <v>749574</v>
      </c>
    </row>
    <row r="79" spans="2:8" s="2" customFormat="1" ht="15" hidden="1" customHeight="1">
      <c r="B79" s="9" t="s">
        <v>39</v>
      </c>
      <c r="C79" s="21" t="s">
        <v>20</v>
      </c>
      <c r="D79" s="42">
        <v>26300857</v>
      </c>
      <c r="E79" s="42">
        <v>25568031</v>
      </c>
      <c r="F79" s="42">
        <v>732826</v>
      </c>
      <c r="G79" s="42">
        <v>448679</v>
      </c>
      <c r="H79" s="56">
        <v>284147</v>
      </c>
    </row>
    <row r="80" spans="2:8" s="2" customFormat="1" ht="15" hidden="1" customHeight="1">
      <c r="B80" s="10"/>
      <c r="C80" s="22" t="s">
        <v>23</v>
      </c>
      <c r="D80" s="43">
        <v>9151636</v>
      </c>
      <c r="E80" s="43">
        <v>8969134</v>
      </c>
      <c r="F80" s="43">
        <v>182502</v>
      </c>
      <c r="G80" s="43">
        <v>0</v>
      </c>
      <c r="H80" s="57">
        <v>182502</v>
      </c>
    </row>
    <row r="81" spans="2:8" s="2" customFormat="1" ht="15" hidden="1" customHeight="1">
      <c r="B81" s="10"/>
      <c r="C81" s="22" t="s">
        <v>6</v>
      </c>
      <c r="D81" s="43">
        <v>840934</v>
      </c>
      <c r="E81" s="43">
        <v>837275</v>
      </c>
      <c r="F81" s="43">
        <v>3659</v>
      </c>
      <c r="G81" s="43">
        <v>0</v>
      </c>
      <c r="H81" s="57">
        <v>3659</v>
      </c>
    </row>
    <row r="82" spans="2:8" s="2" customFormat="1" ht="15" hidden="1" customHeight="1">
      <c r="B82" s="10"/>
      <c r="C82" s="22" t="s">
        <v>53</v>
      </c>
      <c r="D82" s="43">
        <v>823074</v>
      </c>
      <c r="E82" s="43">
        <v>785816</v>
      </c>
      <c r="F82" s="43">
        <v>37258</v>
      </c>
      <c r="G82" s="43">
        <v>0</v>
      </c>
      <c r="H82" s="57">
        <v>37258</v>
      </c>
    </row>
    <row r="83" spans="2:8" s="2" customFormat="1" ht="15" hidden="1" customHeight="1">
      <c r="B83" s="10"/>
      <c r="C83" s="22" t="s">
        <v>26</v>
      </c>
      <c r="D83" s="43">
        <v>3115</v>
      </c>
      <c r="E83" s="43">
        <v>3106</v>
      </c>
      <c r="F83" s="43">
        <v>9</v>
      </c>
      <c r="G83" s="43">
        <v>0</v>
      </c>
      <c r="H83" s="57">
        <v>9</v>
      </c>
    </row>
    <row r="84" spans="2:8" s="2" customFormat="1" ht="15" hidden="1" customHeight="1">
      <c r="B84" s="10"/>
      <c r="C84" s="23" t="s">
        <v>41</v>
      </c>
      <c r="D84" s="44">
        <v>3996306</v>
      </c>
      <c r="E84" s="44">
        <v>3918712</v>
      </c>
      <c r="F84" s="44">
        <v>77594</v>
      </c>
      <c r="G84" s="44">
        <v>5741</v>
      </c>
      <c r="H84" s="58">
        <v>71853</v>
      </c>
    </row>
    <row r="85" spans="2:8" s="2" customFormat="1" ht="15" hidden="1" customHeight="1">
      <c r="B85" s="11"/>
      <c r="C85" s="27" t="s">
        <v>25</v>
      </c>
      <c r="D85" s="45">
        <v>41115922</v>
      </c>
      <c r="E85" s="45">
        <v>40082074</v>
      </c>
      <c r="F85" s="45">
        <v>1033848</v>
      </c>
      <c r="G85" s="45">
        <v>454420</v>
      </c>
      <c r="H85" s="59">
        <v>579428</v>
      </c>
    </row>
    <row r="86" spans="2:8" s="2" customFormat="1" ht="15" hidden="1" customHeight="1">
      <c r="B86" s="9" t="s">
        <v>18</v>
      </c>
      <c r="C86" s="21" t="s">
        <v>20</v>
      </c>
      <c r="D86" s="42">
        <v>28621252</v>
      </c>
      <c r="E86" s="42">
        <v>28028952</v>
      </c>
      <c r="F86" s="42">
        <v>592300</v>
      </c>
      <c r="G86" s="42">
        <v>141767</v>
      </c>
      <c r="H86" s="56">
        <v>450533</v>
      </c>
    </row>
    <row r="87" spans="2:8" s="2" customFormat="1" ht="15" hidden="1" customHeight="1">
      <c r="B87" s="10"/>
      <c r="C87" s="22" t="s">
        <v>23</v>
      </c>
      <c r="D87" s="43">
        <v>9555410</v>
      </c>
      <c r="E87" s="43">
        <v>9261862</v>
      </c>
      <c r="F87" s="43">
        <v>293548</v>
      </c>
      <c r="G87" s="43">
        <v>0</v>
      </c>
      <c r="H87" s="57">
        <v>293548</v>
      </c>
    </row>
    <row r="88" spans="2:8" s="2" customFormat="1" ht="15" hidden="1" customHeight="1">
      <c r="B88" s="10"/>
      <c r="C88" s="22" t="s">
        <v>6</v>
      </c>
      <c r="D88" s="43">
        <v>25190</v>
      </c>
      <c r="E88" s="43">
        <v>24861</v>
      </c>
      <c r="F88" s="43">
        <v>329</v>
      </c>
      <c r="G88" s="43">
        <v>0</v>
      </c>
      <c r="H88" s="57">
        <v>329</v>
      </c>
    </row>
    <row r="89" spans="2:8" s="2" customFormat="1" ht="15" hidden="1" customHeight="1">
      <c r="B89" s="10"/>
      <c r="C89" s="22" t="s">
        <v>53</v>
      </c>
      <c r="D89" s="43">
        <v>898740</v>
      </c>
      <c r="E89" s="43">
        <v>862353</v>
      </c>
      <c r="F89" s="43">
        <v>36387</v>
      </c>
      <c r="G89" s="43">
        <v>0</v>
      </c>
      <c r="H89" s="57">
        <v>36387</v>
      </c>
    </row>
    <row r="90" spans="2:8" s="2" customFormat="1" ht="15" hidden="1" customHeight="1">
      <c r="B90" s="10"/>
      <c r="C90" s="22" t="s">
        <v>26</v>
      </c>
      <c r="D90" s="43">
        <v>207730</v>
      </c>
      <c r="E90" s="43">
        <v>207730</v>
      </c>
      <c r="F90" s="43">
        <v>0</v>
      </c>
      <c r="G90" s="43">
        <v>0</v>
      </c>
      <c r="H90" s="57">
        <v>0</v>
      </c>
    </row>
    <row r="91" spans="2:8" s="2" customFormat="1" ht="15" hidden="1" customHeight="1">
      <c r="B91" s="10"/>
      <c r="C91" s="22" t="s">
        <v>41</v>
      </c>
      <c r="D91" s="43">
        <v>4236176</v>
      </c>
      <c r="E91" s="43">
        <v>4188592</v>
      </c>
      <c r="F91" s="43">
        <v>47584</v>
      </c>
      <c r="G91" s="43">
        <v>0</v>
      </c>
      <c r="H91" s="57">
        <v>47584</v>
      </c>
    </row>
    <row r="92" spans="2:8" s="2" customFormat="1" ht="15" hidden="1" customHeight="1">
      <c r="B92" s="10"/>
      <c r="C92" s="25" t="s">
        <v>55</v>
      </c>
      <c r="D92" s="44">
        <v>60208</v>
      </c>
      <c r="E92" s="44">
        <v>60208</v>
      </c>
      <c r="F92" s="44">
        <v>0</v>
      </c>
      <c r="G92" s="44">
        <v>0</v>
      </c>
      <c r="H92" s="58">
        <v>0</v>
      </c>
    </row>
    <row r="93" spans="2:8" s="2" customFormat="1" ht="15" hidden="1" customHeight="1">
      <c r="B93" s="11"/>
      <c r="C93" s="27" t="s">
        <v>25</v>
      </c>
      <c r="D93" s="45">
        <v>43604706</v>
      </c>
      <c r="E93" s="45">
        <v>42634558</v>
      </c>
      <c r="F93" s="45">
        <v>970148</v>
      </c>
      <c r="G93" s="45">
        <v>141767</v>
      </c>
      <c r="H93" s="59">
        <v>828381</v>
      </c>
    </row>
    <row r="94" spans="2:8" s="2" customFormat="1" ht="15" hidden="1" customHeight="1">
      <c r="B94" s="13" t="s">
        <v>60</v>
      </c>
      <c r="C94" s="28" t="s">
        <v>20</v>
      </c>
      <c r="D94" s="46">
        <v>29026049</v>
      </c>
      <c r="E94" s="46">
        <v>28488076</v>
      </c>
      <c r="F94" s="46">
        <v>537973</v>
      </c>
      <c r="G94" s="46">
        <v>71355</v>
      </c>
      <c r="H94" s="60">
        <v>466618</v>
      </c>
    </row>
    <row r="95" spans="2:8" s="2" customFormat="1" ht="15" hidden="1" customHeight="1">
      <c r="B95" s="14"/>
      <c r="C95" s="29" t="s">
        <v>23</v>
      </c>
      <c r="D95" s="47">
        <v>9881659</v>
      </c>
      <c r="E95" s="47">
        <v>9436542</v>
      </c>
      <c r="F95" s="47">
        <v>445117</v>
      </c>
      <c r="G95" s="47">
        <v>0</v>
      </c>
      <c r="H95" s="61">
        <v>445117</v>
      </c>
    </row>
    <row r="96" spans="2:8" s="2" customFormat="1" ht="15" hidden="1" customHeight="1">
      <c r="B96" s="14"/>
      <c r="C96" s="29" t="s">
        <v>6</v>
      </c>
      <c r="D96" s="47">
        <v>5679</v>
      </c>
      <c r="E96" s="47">
        <v>5679</v>
      </c>
      <c r="F96" s="47">
        <v>0</v>
      </c>
      <c r="G96" s="47">
        <v>0</v>
      </c>
      <c r="H96" s="61">
        <v>0</v>
      </c>
    </row>
    <row r="97" spans="2:8" s="2" customFormat="1" ht="15" hidden="1" customHeight="1">
      <c r="B97" s="14"/>
      <c r="C97" s="29" t="s">
        <v>53</v>
      </c>
      <c r="D97" s="47">
        <v>970419</v>
      </c>
      <c r="E97" s="47">
        <v>926905</v>
      </c>
      <c r="F97" s="47">
        <v>43514</v>
      </c>
      <c r="G97" s="47">
        <v>0</v>
      </c>
      <c r="H97" s="61">
        <v>43514</v>
      </c>
    </row>
    <row r="98" spans="2:8" s="2" customFormat="1" ht="15" hidden="1" customHeight="1">
      <c r="B98" s="14"/>
      <c r="C98" s="29" t="s">
        <v>41</v>
      </c>
      <c r="D98" s="47">
        <v>4444416</v>
      </c>
      <c r="E98" s="47">
        <v>4388294</v>
      </c>
      <c r="F98" s="47">
        <v>56122</v>
      </c>
      <c r="G98" s="47">
        <v>0</v>
      </c>
      <c r="H98" s="61">
        <v>56122</v>
      </c>
    </row>
    <row r="99" spans="2:8" s="2" customFormat="1" ht="15" hidden="1" customHeight="1">
      <c r="B99" s="14"/>
      <c r="C99" s="30" t="s">
        <v>61</v>
      </c>
      <c r="D99" s="48">
        <v>67038</v>
      </c>
      <c r="E99" s="48">
        <v>67038</v>
      </c>
      <c r="F99" s="48">
        <v>0</v>
      </c>
      <c r="G99" s="48">
        <v>0</v>
      </c>
      <c r="H99" s="62">
        <v>0</v>
      </c>
    </row>
    <row r="100" spans="2:8" s="2" customFormat="1" ht="15" hidden="1" customHeight="1">
      <c r="B100" s="15"/>
      <c r="C100" s="31" t="s">
        <v>25</v>
      </c>
      <c r="D100" s="49">
        <v>44395260</v>
      </c>
      <c r="E100" s="49">
        <v>43312534</v>
      </c>
      <c r="F100" s="49">
        <v>1082726</v>
      </c>
      <c r="G100" s="49">
        <v>71355</v>
      </c>
      <c r="H100" s="63">
        <v>1011371</v>
      </c>
    </row>
    <row r="101" spans="2:8" s="2" customFormat="1" ht="15" hidden="1" customHeight="1">
      <c r="B101" s="16" t="s">
        <v>22</v>
      </c>
      <c r="C101" s="32" t="s">
        <v>20</v>
      </c>
      <c r="D101" s="46">
        <v>28931261</v>
      </c>
      <c r="E101" s="46">
        <v>27963887</v>
      </c>
      <c r="F101" s="46">
        <v>967374</v>
      </c>
      <c r="G101" s="46">
        <v>251108</v>
      </c>
      <c r="H101" s="60">
        <v>716266</v>
      </c>
    </row>
    <row r="102" spans="2:8" s="2" customFormat="1" ht="15" hidden="1" customHeight="1">
      <c r="B102" s="17"/>
      <c r="C102" s="33" t="s">
        <v>23</v>
      </c>
      <c r="D102" s="47">
        <v>10214766</v>
      </c>
      <c r="E102" s="47">
        <v>9769526</v>
      </c>
      <c r="F102" s="47">
        <v>445240</v>
      </c>
      <c r="G102" s="47">
        <v>0</v>
      </c>
      <c r="H102" s="61">
        <v>445240</v>
      </c>
    </row>
    <row r="103" spans="2:8" s="2" customFormat="1" ht="15" hidden="1" customHeight="1">
      <c r="B103" s="17"/>
      <c r="C103" s="33" t="s">
        <v>53</v>
      </c>
      <c r="D103" s="47">
        <v>1010896</v>
      </c>
      <c r="E103" s="47">
        <v>964044</v>
      </c>
      <c r="F103" s="47">
        <v>46852</v>
      </c>
      <c r="G103" s="47">
        <v>0</v>
      </c>
      <c r="H103" s="61">
        <v>46852</v>
      </c>
    </row>
    <row r="104" spans="2:8" s="2" customFormat="1" ht="15" hidden="1" customHeight="1">
      <c r="B104" s="17"/>
      <c r="C104" s="33" t="s">
        <v>41</v>
      </c>
      <c r="D104" s="47">
        <v>4641496</v>
      </c>
      <c r="E104" s="47">
        <v>4598686</v>
      </c>
      <c r="F104" s="47">
        <v>42810</v>
      </c>
      <c r="G104" s="47">
        <v>0</v>
      </c>
      <c r="H104" s="61">
        <v>42810</v>
      </c>
    </row>
    <row r="105" spans="2:8" s="2" customFormat="1" ht="15" hidden="1" customHeight="1">
      <c r="B105" s="18"/>
      <c r="C105" s="34" t="s">
        <v>25</v>
      </c>
      <c r="D105" s="50">
        <v>44798419</v>
      </c>
      <c r="E105" s="50">
        <v>43296143</v>
      </c>
      <c r="F105" s="50">
        <v>1502276</v>
      </c>
      <c r="G105" s="50">
        <v>251108</v>
      </c>
      <c r="H105" s="64">
        <v>1251168</v>
      </c>
    </row>
    <row r="106" spans="2:8" s="2" customFormat="1" ht="15" hidden="1" customHeight="1">
      <c r="B106" s="14" t="s">
        <v>33</v>
      </c>
      <c r="C106" s="35" t="s">
        <v>20</v>
      </c>
      <c r="D106" s="51">
        <v>30340289</v>
      </c>
      <c r="E106" s="51">
        <v>28876938</v>
      </c>
      <c r="F106" s="51">
        <v>1463351</v>
      </c>
      <c r="G106" s="51">
        <v>555633</v>
      </c>
      <c r="H106" s="65">
        <v>907718</v>
      </c>
    </row>
    <row r="107" spans="2:8" s="2" customFormat="1" ht="15" hidden="1" customHeight="1">
      <c r="B107" s="14"/>
      <c r="C107" s="29" t="s">
        <v>23</v>
      </c>
      <c r="D107" s="47">
        <v>10913418</v>
      </c>
      <c r="E107" s="47">
        <v>10411869</v>
      </c>
      <c r="F107" s="47">
        <v>501549</v>
      </c>
      <c r="G107" s="47">
        <v>0</v>
      </c>
      <c r="H107" s="61">
        <v>501549</v>
      </c>
    </row>
    <row r="108" spans="2:8" s="2" customFormat="1" ht="15" hidden="1" customHeight="1">
      <c r="B108" s="14"/>
      <c r="C108" s="29" t="s">
        <v>53</v>
      </c>
      <c r="D108" s="47">
        <v>1130740</v>
      </c>
      <c r="E108" s="47">
        <v>1075549</v>
      </c>
      <c r="F108" s="47">
        <v>55191</v>
      </c>
      <c r="G108" s="47">
        <v>0</v>
      </c>
      <c r="H108" s="61">
        <v>55191</v>
      </c>
    </row>
    <row r="109" spans="2:8" s="2" customFormat="1" ht="15" hidden="1" customHeight="1">
      <c r="B109" s="14"/>
      <c r="C109" s="29" t="s">
        <v>41</v>
      </c>
      <c r="D109" s="47">
        <v>5050132</v>
      </c>
      <c r="E109" s="47">
        <v>4946693</v>
      </c>
      <c r="F109" s="47">
        <v>103439</v>
      </c>
      <c r="G109" s="47">
        <v>0</v>
      </c>
      <c r="H109" s="61">
        <v>103439</v>
      </c>
    </row>
    <row r="110" spans="2:8" s="2" customFormat="1" ht="15" hidden="1" customHeight="1">
      <c r="B110" s="14"/>
      <c r="C110" s="36" t="s">
        <v>5</v>
      </c>
      <c r="D110" s="47">
        <v>9755</v>
      </c>
      <c r="E110" s="47">
        <v>9755</v>
      </c>
      <c r="F110" s="47">
        <v>0</v>
      </c>
      <c r="G110" s="47">
        <v>0</v>
      </c>
      <c r="H110" s="61">
        <v>0</v>
      </c>
    </row>
    <row r="111" spans="2:8" s="2" customFormat="1" ht="15" hidden="1" customHeight="1">
      <c r="B111" s="15"/>
      <c r="C111" s="31" t="s">
        <v>25</v>
      </c>
      <c r="D111" s="49">
        <v>47444334</v>
      </c>
      <c r="E111" s="49">
        <v>45320804</v>
      </c>
      <c r="F111" s="49">
        <v>2123530</v>
      </c>
      <c r="G111" s="49">
        <v>555633</v>
      </c>
      <c r="H111" s="63">
        <v>1567897</v>
      </c>
    </row>
    <row r="112" spans="2:8" s="2" customFormat="1" ht="15" customHeight="1">
      <c r="B112" s="14" t="s">
        <v>57</v>
      </c>
      <c r="C112" s="35" t="s">
        <v>20</v>
      </c>
      <c r="D112" s="51">
        <v>31281468</v>
      </c>
      <c r="E112" s="51">
        <v>30144631</v>
      </c>
      <c r="F112" s="51">
        <v>1136837</v>
      </c>
      <c r="G112" s="51">
        <v>246807</v>
      </c>
      <c r="H112" s="65">
        <v>890030</v>
      </c>
    </row>
    <row r="113" spans="2:8" s="2" customFormat="1" ht="15" customHeight="1">
      <c r="B113" s="14"/>
      <c r="C113" s="29" t="s">
        <v>23</v>
      </c>
      <c r="D113" s="47">
        <v>10927761</v>
      </c>
      <c r="E113" s="47">
        <v>10630507</v>
      </c>
      <c r="F113" s="47">
        <v>297254</v>
      </c>
      <c r="G113" s="47">
        <v>0</v>
      </c>
      <c r="H113" s="61">
        <v>297254</v>
      </c>
    </row>
    <row r="114" spans="2:8" s="2" customFormat="1" ht="15" customHeight="1">
      <c r="B114" s="14"/>
      <c r="C114" s="29" t="s">
        <v>53</v>
      </c>
      <c r="D114" s="47">
        <v>1165963</v>
      </c>
      <c r="E114" s="47">
        <v>1109228</v>
      </c>
      <c r="F114" s="47">
        <v>56735</v>
      </c>
      <c r="G114" s="47">
        <v>0</v>
      </c>
      <c r="H114" s="61">
        <v>56735</v>
      </c>
    </row>
    <row r="115" spans="2:8" s="2" customFormat="1" ht="15" customHeight="1">
      <c r="B115" s="14"/>
      <c r="C115" s="29" t="s">
        <v>41</v>
      </c>
      <c r="D115" s="47">
        <v>5280353</v>
      </c>
      <c r="E115" s="47">
        <v>5185822</v>
      </c>
      <c r="F115" s="47">
        <v>94531</v>
      </c>
      <c r="G115" s="47">
        <v>0</v>
      </c>
      <c r="H115" s="61">
        <v>94531</v>
      </c>
    </row>
    <row r="116" spans="2:8" s="2" customFormat="1" ht="15" customHeight="1">
      <c r="B116" s="14"/>
      <c r="C116" s="36" t="s">
        <v>5</v>
      </c>
      <c r="D116" s="47">
        <v>16331</v>
      </c>
      <c r="E116" s="47">
        <v>16331</v>
      </c>
      <c r="F116" s="47">
        <v>0</v>
      </c>
      <c r="G116" s="47">
        <v>0</v>
      </c>
      <c r="H116" s="61">
        <v>0</v>
      </c>
    </row>
    <row r="117" spans="2:8" s="2" customFormat="1" ht="15" customHeight="1">
      <c r="B117" s="15"/>
      <c r="C117" s="31" t="s">
        <v>25</v>
      </c>
      <c r="D117" s="49">
        <v>48671876</v>
      </c>
      <c r="E117" s="49">
        <v>47086519</v>
      </c>
      <c r="F117" s="49">
        <v>1585357</v>
      </c>
      <c r="G117" s="49">
        <v>246807</v>
      </c>
      <c r="H117" s="63">
        <v>1338550</v>
      </c>
    </row>
    <row r="118" spans="2:8" s="2" customFormat="1" ht="15" customHeight="1">
      <c r="B118" s="14" t="s">
        <v>58</v>
      </c>
      <c r="C118" s="35" t="s">
        <v>20</v>
      </c>
      <c r="D118" s="51">
        <v>32710869</v>
      </c>
      <c r="E118" s="51">
        <v>31731777</v>
      </c>
      <c r="F118" s="51">
        <v>979092</v>
      </c>
      <c r="G118" s="51">
        <v>330596</v>
      </c>
      <c r="H118" s="65">
        <v>648496</v>
      </c>
    </row>
    <row r="119" spans="2:8" s="2" customFormat="1" ht="15" customHeight="1">
      <c r="B119" s="14"/>
      <c r="C119" s="29" t="s">
        <v>23</v>
      </c>
      <c r="D119" s="47">
        <v>11086029</v>
      </c>
      <c r="E119" s="47">
        <v>10452720</v>
      </c>
      <c r="F119" s="47">
        <v>633309</v>
      </c>
      <c r="G119" s="47">
        <v>0</v>
      </c>
      <c r="H119" s="61">
        <v>633309</v>
      </c>
    </row>
    <row r="120" spans="2:8" s="2" customFormat="1" ht="15" customHeight="1">
      <c r="B120" s="14"/>
      <c r="C120" s="29" t="s">
        <v>53</v>
      </c>
      <c r="D120" s="47">
        <v>1260366</v>
      </c>
      <c r="E120" s="47">
        <v>1194537</v>
      </c>
      <c r="F120" s="47">
        <v>65829</v>
      </c>
      <c r="G120" s="47">
        <v>0</v>
      </c>
      <c r="H120" s="61">
        <v>65829</v>
      </c>
    </row>
    <row r="121" spans="2:8" s="2" customFormat="1" ht="15" customHeight="1">
      <c r="B121" s="14"/>
      <c r="C121" s="29" t="s">
        <v>41</v>
      </c>
      <c r="D121" s="47">
        <v>5688493</v>
      </c>
      <c r="E121" s="47">
        <v>5596572</v>
      </c>
      <c r="F121" s="47">
        <v>91921</v>
      </c>
      <c r="G121" s="47">
        <v>0</v>
      </c>
      <c r="H121" s="61">
        <v>91921</v>
      </c>
    </row>
    <row r="122" spans="2:8" s="2" customFormat="1" ht="15" customHeight="1">
      <c r="B122" s="15"/>
      <c r="C122" s="31" t="s">
        <v>25</v>
      </c>
      <c r="D122" s="49">
        <v>50745757</v>
      </c>
      <c r="E122" s="49">
        <v>48975606</v>
      </c>
      <c r="F122" s="49">
        <v>1770151</v>
      </c>
      <c r="G122" s="49">
        <v>330596</v>
      </c>
      <c r="H122" s="63">
        <v>1439555</v>
      </c>
    </row>
    <row r="123" spans="2:8" s="2" customFormat="1" ht="15" customHeight="1">
      <c r="B123" s="14" t="s">
        <v>16</v>
      </c>
      <c r="C123" s="35" t="s">
        <v>20</v>
      </c>
      <c r="D123" s="51">
        <v>36260225</v>
      </c>
      <c r="E123" s="51">
        <v>35224196</v>
      </c>
      <c r="F123" s="51">
        <v>1036029</v>
      </c>
      <c r="G123" s="51">
        <v>3886</v>
      </c>
      <c r="H123" s="65">
        <v>1032143</v>
      </c>
    </row>
    <row r="124" spans="2:8" s="2" customFormat="1" ht="15" customHeight="1">
      <c r="B124" s="14"/>
      <c r="C124" s="29" t="s">
        <v>23</v>
      </c>
      <c r="D124" s="47">
        <v>12723355</v>
      </c>
      <c r="E124" s="47">
        <v>12148256</v>
      </c>
      <c r="F124" s="47">
        <v>575099</v>
      </c>
      <c r="G124" s="47">
        <v>0</v>
      </c>
      <c r="H124" s="61">
        <v>575099</v>
      </c>
    </row>
    <row r="125" spans="2:8" s="2" customFormat="1" ht="15" customHeight="1">
      <c r="B125" s="14"/>
      <c r="C125" s="29" t="s">
        <v>53</v>
      </c>
      <c r="D125" s="47">
        <v>1306037</v>
      </c>
      <c r="E125" s="47">
        <v>1239797</v>
      </c>
      <c r="F125" s="47">
        <v>66240</v>
      </c>
      <c r="G125" s="47">
        <v>0</v>
      </c>
      <c r="H125" s="61">
        <v>66240</v>
      </c>
    </row>
    <row r="126" spans="2:8" s="2" customFormat="1" ht="15" customHeight="1">
      <c r="B126" s="14"/>
      <c r="C126" s="29" t="s">
        <v>41</v>
      </c>
      <c r="D126" s="47">
        <v>6063179</v>
      </c>
      <c r="E126" s="47">
        <v>5994059</v>
      </c>
      <c r="F126" s="47">
        <v>69120</v>
      </c>
      <c r="G126" s="47">
        <v>0</v>
      </c>
      <c r="H126" s="61">
        <v>69120</v>
      </c>
    </row>
    <row r="127" spans="2:8" s="2" customFormat="1" ht="15" customHeight="1">
      <c r="B127" s="15"/>
      <c r="C127" s="31" t="s">
        <v>25</v>
      </c>
      <c r="D127" s="49">
        <v>56352796</v>
      </c>
      <c r="E127" s="49">
        <v>54606308</v>
      </c>
      <c r="F127" s="49">
        <v>1746488</v>
      </c>
      <c r="G127" s="49">
        <v>3886</v>
      </c>
      <c r="H127" s="63">
        <v>1742602</v>
      </c>
    </row>
    <row r="128" spans="2:8" s="2" customFormat="1" ht="15" customHeight="1">
      <c r="B128" s="14" t="s">
        <v>63</v>
      </c>
      <c r="C128" s="35" t="s">
        <v>20</v>
      </c>
      <c r="D128" s="51">
        <v>33348533</v>
      </c>
      <c r="E128" s="51">
        <v>31534107</v>
      </c>
      <c r="F128" s="51">
        <f>D128-E128</f>
        <v>1814426</v>
      </c>
      <c r="G128" s="51">
        <v>704976</v>
      </c>
      <c r="H128" s="65">
        <f>F128-G128</f>
        <v>1109450</v>
      </c>
    </row>
    <row r="129" spans="2:8" s="2" customFormat="1" ht="15" customHeight="1">
      <c r="B129" s="14"/>
      <c r="C129" s="29" t="s">
        <v>23</v>
      </c>
      <c r="D129" s="47">
        <v>12568230</v>
      </c>
      <c r="E129" s="47">
        <v>11907082</v>
      </c>
      <c r="F129" s="47">
        <f>D129-E129</f>
        <v>661148</v>
      </c>
      <c r="G129" s="47">
        <v>0</v>
      </c>
      <c r="H129" s="61">
        <f>F129-G129</f>
        <v>661148</v>
      </c>
    </row>
    <row r="130" spans="2:8" s="2" customFormat="1" ht="15" customHeight="1">
      <c r="B130" s="14"/>
      <c r="C130" s="29" t="s">
        <v>53</v>
      </c>
      <c r="D130" s="47">
        <v>1338835</v>
      </c>
      <c r="E130" s="47">
        <v>1269689</v>
      </c>
      <c r="F130" s="47">
        <f>D130-E130</f>
        <v>69146</v>
      </c>
      <c r="G130" s="47">
        <v>0</v>
      </c>
      <c r="H130" s="61">
        <f>F130-G130</f>
        <v>69146</v>
      </c>
    </row>
    <row r="131" spans="2:8" s="2" customFormat="1" ht="15" customHeight="1">
      <c r="B131" s="14"/>
      <c r="C131" s="29" t="s">
        <v>41</v>
      </c>
      <c r="D131" s="47">
        <v>6200766</v>
      </c>
      <c r="E131" s="47">
        <v>6076966</v>
      </c>
      <c r="F131" s="47">
        <f>D131-E131</f>
        <v>123800</v>
      </c>
      <c r="G131" s="47">
        <v>389</v>
      </c>
      <c r="H131" s="61">
        <f>F131-G131</f>
        <v>123411</v>
      </c>
    </row>
    <row r="132" spans="2:8" s="2" customFormat="1" ht="15" customHeight="1">
      <c r="B132" s="15"/>
      <c r="C132" s="31" t="s">
        <v>25</v>
      </c>
      <c r="D132" s="49">
        <v>53456364</v>
      </c>
      <c r="E132" s="49">
        <v>50787844</v>
      </c>
      <c r="F132" s="49">
        <v>2668520</v>
      </c>
      <c r="G132" s="49">
        <v>705365</v>
      </c>
      <c r="H132" s="63">
        <v>1963155</v>
      </c>
    </row>
    <row r="133" spans="2:8" s="2" customFormat="1" ht="15" customHeight="1">
      <c r="B133" s="14" t="s">
        <v>64</v>
      </c>
      <c r="C133" s="35" t="s">
        <v>20</v>
      </c>
      <c r="D133" s="51">
        <v>34463948</v>
      </c>
      <c r="E133" s="51">
        <v>32432132</v>
      </c>
      <c r="F133" s="51">
        <v>2031816</v>
      </c>
      <c r="G133" s="51">
        <v>386695</v>
      </c>
      <c r="H133" s="65">
        <v>1645121</v>
      </c>
    </row>
    <row r="134" spans="2:8" s="2" customFormat="1" ht="15" customHeight="1">
      <c r="B134" s="14"/>
      <c r="C134" s="29" t="s">
        <v>23</v>
      </c>
      <c r="D134" s="47">
        <v>12160488</v>
      </c>
      <c r="E134" s="47">
        <v>11493934</v>
      </c>
      <c r="F134" s="47">
        <v>666554</v>
      </c>
      <c r="G134" s="47">
        <v>0</v>
      </c>
      <c r="H134" s="61">
        <v>666554</v>
      </c>
    </row>
    <row r="135" spans="2:8" s="2" customFormat="1" ht="15" customHeight="1">
      <c r="B135" s="14"/>
      <c r="C135" s="29" t="s">
        <v>53</v>
      </c>
      <c r="D135" s="47">
        <v>1388773</v>
      </c>
      <c r="E135" s="47">
        <v>1318038</v>
      </c>
      <c r="F135" s="47">
        <v>70735</v>
      </c>
      <c r="G135" s="47">
        <v>0</v>
      </c>
      <c r="H135" s="61">
        <v>70735</v>
      </c>
    </row>
    <row r="136" spans="2:8" s="2" customFormat="1" ht="15" customHeight="1">
      <c r="B136" s="14"/>
      <c r="C136" s="29" t="s">
        <v>41</v>
      </c>
      <c r="D136" s="47">
        <v>6495818</v>
      </c>
      <c r="E136" s="47">
        <v>6298916</v>
      </c>
      <c r="F136" s="47">
        <v>196902</v>
      </c>
      <c r="G136" s="47">
        <v>0</v>
      </c>
      <c r="H136" s="61">
        <v>196902</v>
      </c>
    </row>
    <row r="137" spans="2:8" s="2" customFormat="1" ht="15" customHeight="1">
      <c r="B137" s="15"/>
      <c r="C137" s="31" t="s">
        <v>25</v>
      </c>
      <c r="D137" s="49">
        <v>54509027</v>
      </c>
      <c r="E137" s="49">
        <v>51543020</v>
      </c>
      <c r="F137" s="49">
        <v>2966007</v>
      </c>
      <c r="G137" s="49">
        <v>386695</v>
      </c>
      <c r="H137" s="63">
        <v>2579312</v>
      </c>
    </row>
    <row r="138" spans="2:8" s="2" customFormat="1" ht="15" customHeight="1">
      <c r="B138" s="14" t="s">
        <v>65</v>
      </c>
      <c r="C138" s="35" t="s">
        <v>20</v>
      </c>
      <c r="D138" s="51">
        <v>36275431</v>
      </c>
      <c r="E138" s="51">
        <v>34541659</v>
      </c>
      <c r="F138" s="51">
        <v>1733772</v>
      </c>
      <c r="G138" s="51">
        <v>604780</v>
      </c>
      <c r="H138" s="65">
        <v>1128992</v>
      </c>
    </row>
    <row r="139" spans="2:8" s="2" customFormat="1" ht="15" customHeight="1">
      <c r="B139" s="14"/>
      <c r="C139" s="29" t="s">
        <v>23</v>
      </c>
      <c r="D139" s="47">
        <v>10346387</v>
      </c>
      <c r="E139" s="47">
        <v>10160705</v>
      </c>
      <c r="F139" s="47">
        <v>185682</v>
      </c>
      <c r="G139" s="47">
        <v>0</v>
      </c>
      <c r="H139" s="61">
        <v>185682</v>
      </c>
    </row>
    <row r="140" spans="2:8" s="2" customFormat="1" ht="15" customHeight="1">
      <c r="B140" s="14"/>
      <c r="C140" s="29" t="s">
        <v>53</v>
      </c>
      <c r="D140" s="47">
        <v>1434608</v>
      </c>
      <c r="E140" s="47">
        <v>1362757</v>
      </c>
      <c r="F140" s="47">
        <v>71851</v>
      </c>
      <c r="G140" s="47">
        <v>0</v>
      </c>
      <c r="H140" s="61">
        <v>71851</v>
      </c>
    </row>
    <row r="141" spans="2:8" s="2" customFormat="1" ht="15" customHeight="1">
      <c r="B141" s="14"/>
      <c r="C141" s="29" t="s">
        <v>41</v>
      </c>
      <c r="D141" s="47">
        <v>6671737</v>
      </c>
      <c r="E141" s="47">
        <v>6464457</v>
      </c>
      <c r="F141" s="47">
        <v>207280</v>
      </c>
      <c r="G141" s="47">
        <v>0</v>
      </c>
      <c r="H141" s="61">
        <v>207280</v>
      </c>
    </row>
    <row r="142" spans="2:8" s="2" customFormat="1" ht="15" customHeight="1">
      <c r="B142" s="15"/>
      <c r="C142" s="31" t="s">
        <v>25</v>
      </c>
      <c r="D142" s="49">
        <v>54728163</v>
      </c>
      <c r="E142" s="49">
        <v>52529578</v>
      </c>
      <c r="F142" s="49">
        <v>2198585</v>
      </c>
      <c r="G142" s="49">
        <v>604780</v>
      </c>
      <c r="H142" s="63">
        <v>1593805</v>
      </c>
    </row>
    <row r="143" spans="2:8" s="2" customFormat="1" ht="15" customHeight="1">
      <c r="B143" s="14" t="s">
        <v>67</v>
      </c>
      <c r="C143" s="35" t="s">
        <v>20</v>
      </c>
      <c r="D143" s="51">
        <v>35232139</v>
      </c>
      <c r="E143" s="51">
        <v>33628438</v>
      </c>
      <c r="F143" s="51">
        <v>1603701</v>
      </c>
      <c r="G143" s="51">
        <v>431718</v>
      </c>
      <c r="H143" s="65">
        <v>1171983</v>
      </c>
    </row>
    <row r="144" spans="2:8" s="2" customFormat="1" ht="15" customHeight="1">
      <c r="B144" s="14"/>
      <c r="C144" s="29" t="s">
        <v>23</v>
      </c>
      <c r="D144" s="47">
        <v>9822522</v>
      </c>
      <c r="E144" s="47">
        <v>9618301</v>
      </c>
      <c r="F144" s="47">
        <v>204221</v>
      </c>
      <c r="G144" s="47">
        <v>0</v>
      </c>
      <c r="H144" s="61">
        <v>204221</v>
      </c>
    </row>
    <row r="145" spans="2:9" s="2" customFormat="1" ht="15" customHeight="1">
      <c r="B145" s="14"/>
      <c r="C145" s="29" t="s">
        <v>53</v>
      </c>
      <c r="D145" s="47">
        <v>1478501</v>
      </c>
      <c r="E145" s="47">
        <v>1409193</v>
      </c>
      <c r="F145" s="47">
        <v>69308</v>
      </c>
      <c r="G145" s="47">
        <v>0</v>
      </c>
      <c r="H145" s="61">
        <v>69308</v>
      </c>
      <c r="I145" s="2"/>
    </row>
    <row r="146" spans="2:9" s="2" customFormat="1" ht="15" customHeight="1">
      <c r="B146" s="14"/>
      <c r="C146" s="29" t="s">
        <v>41</v>
      </c>
      <c r="D146" s="47">
        <v>6850975</v>
      </c>
      <c r="E146" s="47">
        <v>6719308</v>
      </c>
      <c r="F146" s="47">
        <v>131667</v>
      </c>
      <c r="G146" s="47">
        <v>0</v>
      </c>
      <c r="H146" s="61">
        <v>131667</v>
      </c>
      <c r="I146" s="2"/>
    </row>
    <row r="147" spans="2:9" s="2" customFormat="1" ht="15" customHeight="1">
      <c r="B147" s="14"/>
      <c r="C147" s="37" t="s">
        <v>55</v>
      </c>
      <c r="D147" s="52">
        <v>60190</v>
      </c>
      <c r="E147" s="52">
        <v>60190</v>
      </c>
      <c r="F147" s="52">
        <v>0</v>
      </c>
      <c r="G147" s="52">
        <v>0</v>
      </c>
      <c r="H147" s="66">
        <v>0</v>
      </c>
      <c r="I147" s="2"/>
    </row>
    <row r="148" spans="2:9" s="2" customFormat="1" ht="15" customHeight="1">
      <c r="B148" s="15"/>
      <c r="C148" s="31" t="s">
        <v>25</v>
      </c>
      <c r="D148" s="49">
        <f>SUM(D143:D147)</f>
        <v>53444327</v>
      </c>
      <c r="E148" s="49">
        <f>SUM(E143:E147)</f>
        <v>51435430</v>
      </c>
      <c r="F148" s="49">
        <f>SUM(F143:F147)</f>
        <v>2008897</v>
      </c>
      <c r="G148" s="49">
        <f>SUM(G143:G147)</f>
        <v>431718</v>
      </c>
      <c r="H148" s="63">
        <f>SUM(H143:H147)</f>
        <v>1577179</v>
      </c>
      <c r="I148" s="2"/>
    </row>
    <row r="149" spans="2:9" s="2" customFormat="1" ht="15" customHeight="1">
      <c r="B149" s="14" t="s">
        <v>68</v>
      </c>
      <c r="C149" s="35" t="s">
        <v>20</v>
      </c>
      <c r="D149" s="51">
        <v>51322562</v>
      </c>
      <c r="E149" s="51">
        <v>49184168</v>
      </c>
      <c r="F149" s="51">
        <v>2138394</v>
      </c>
      <c r="G149" s="51">
        <v>914389</v>
      </c>
      <c r="H149" s="65">
        <v>1224005</v>
      </c>
      <c r="I149" s="2"/>
    </row>
    <row r="150" spans="2:9" s="2" customFormat="1" ht="15" customHeight="1">
      <c r="B150" s="14"/>
      <c r="C150" s="29" t="s">
        <v>23</v>
      </c>
      <c r="D150" s="47">
        <v>9964280</v>
      </c>
      <c r="E150" s="47">
        <v>9738202</v>
      </c>
      <c r="F150" s="47">
        <v>226078</v>
      </c>
      <c r="G150" s="47">
        <v>0</v>
      </c>
      <c r="H150" s="61">
        <v>226078</v>
      </c>
      <c r="I150" s="2"/>
    </row>
    <row r="151" spans="2:9" s="2" customFormat="1" ht="15" customHeight="1">
      <c r="B151" s="14"/>
      <c r="C151" s="29" t="s">
        <v>53</v>
      </c>
      <c r="D151" s="47">
        <v>1530971</v>
      </c>
      <c r="E151" s="47">
        <v>1461975</v>
      </c>
      <c r="F151" s="47">
        <v>68996</v>
      </c>
      <c r="G151" s="47">
        <v>0</v>
      </c>
      <c r="H151" s="61">
        <v>68996</v>
      </c>
      <c r="I151" s="2"/>
    </row>
    <row r="152" spans="2:9" s="2" customFormat="1" ht="15" customHeight="1">
      <c r="B152" s="14"/>
      <c r="C152" s="29" t="s">
        <v>41</v>
      </c>
      <c r="D152" s="47">
        <v>6964330</v>
      </c>
      <c r="E152" s="47">
        <v>6814924</v>
      </c>
      <c r="F152" s="47">
        <v>149406</v>
      </c>
      <c r="G152" s="47">
        <v>6600</v>
      </c>
      <c r="H152" s="61">
        <v>142806</v>
      </c>
      <c r="I152" s="2"/>
    </row>
    <row r="153" spans="2:9" s="2" customFormat="1" ht="15" customHeight="1">
      <c r="B153" s="14"/>
      <c r="C153" s="37" t="s">
        <v>55</v>
      </c>
      <c r="D153" s="52">
        <v>86890</v>
      </c>
      <c r="E153" s="52">
        <v>86890</v>
      </c>
      <c r="F153" s="52">
        <v>0</v>
      </c>
      <c r="G153" s="52">
        <v>0</v>
      </c>
      <c r="H153" s="66">
        <v>0</v>
      </c>
      <c r="I153" s="2"/>
    </row>
    <row r="154" spans="2:9" s="2" customFormat="1" ht="15" customHeight="1">
      <c r="B154" s="15"/>
      <c r="C154" s="31" t="s">
        <v>25</v>
      </c>
      <c r="D154" s="49">
        <f>SUM(D149:D153)</f>
        <v>69869033</v>
      </c>
      <c r="E154" s="49">
        <f>SUM(E149:E153)</f>
        <v>67286159</v>
      </c>
      <c r="F154" s="49">
        <f>SUM(F149:F153)</f>
        <v>2582874</v>
      </c>
      <c r="G154" s="49">
        <f>SUM(G149:G153)</f>
        <v>920989</v>
      </c>
      <c r="H154" s="63">
        <f>SUM(H149:H153)</f>
        <v>1661885</v>
      </c>
      <c r="I154" s="2"/>
    </row>
    <row r="155" spans="2:9" s="2" customFormat="1" ht="15" customHeight="1">
      <c r="B155" s="14" t="s">
        <v>150</v>
      </c>
      <c r="C155" s="38" t="s">
        <v>20</v>
      </c>
      <c r="D155" s="52">
        <v>44000150</v>
      </c>
      <c r="E155" s="52">
        <v>41520814</v>
      </c>
      <c r="F155" s="52">
        <v>2479336</v>
      </c>
      <c r="G155" s="52">
        <v>239377</v>
      </c>
      <c r="H155" s="66">
        <v>2239959</v>
      </c>
      <c r="I155" s="2"/>
    </row>
    <row r="156" spans="2:9" s="2" customFormat="1" ht="15" customHeight="1">
      <c r="B156" s="14"/>
      <c r="C156" s="38" t="s">
        <v>23</v>
      </c>
      <c r="D156" s="52">
        <v>10399558</v>
      </c>
      <c r="E156" s="52">
        <v>10158670</v>
      </c>
      <c r="F156" s="52">
        <v>240888</v>
      </c>
      <c r="G156" s="52">
        <v>0</v>
      </c>
      <c r="H156" s="66">
        <v>240888</v>
      </c>
      <c r="I156" s="2"/>
    </row>
    <row r="157" spans="2:9" s="2" customFormat="1" ht="15" customHeight="1">
      <c r="B157" s="14"/>
      <c r="C157" s="38" t="s">
        <v>53</v>
      </c>
      <c r="D157" s="52">
        <v>1563233</v>
      </c>
      <c r="E157" s="52">
        <v>1490652</v>
      </c>
      <c r="F157" s="52">
        <v>72581</v>
      </c>
      <c r="G157" s="52">
        <v>0</v>
      </c>
      <c r="H157" s="66">
        <v>72581</v>
      </c>
      <c r="I157" s="2"/>
    </row>
    <row r="158" spans="2:9" s="2" customFormat="1" ht="15" customHeight="1">
      <c r="B158" s="14"/>
      <c r="C158" s="38" t="s">
        <v>41</v>
      </c>
      <c r="D158" s="52">
        <v>7354183</v>
      </c>
      <c r="E158" s="52">
        <v>7214657</v>
      </c>
      <c r="F158" s="52">
        <v>139526</v>
      </c>
      <c r="G158" s="52">
        <v>0</v>
      </c>
      <c r="H158" s="66">
        <v>139526</v>
      </c>
      <c r="I158" s="2"/>
    </row>
    <row r="159" spans="2:9" s="2" customFormat="1" ht="15" customHeight="1">
      <c r="B159" s="15"/>
      <c r="C159" s="39" t="s">
        <v>25</v>
      </c>
      <c r="D159" s="53">
        <v>63317124</v>
      </c>
      <c r="E159" s="53">
        <v>60384793</v>
      </c>
      <c r="F159" s="53">
        <v>2932331</v>
      </c>
      <c r="G159" s="53">
        <v>239377</v>
      </c>
      <c r="H159" s="67">
        <v>2692954</v>
      </c>
      <c r="I159" s="2"/>
    </row>
    <row r="160" spans="2:9" s="2" customFormat="1" ht="15" customHeight="1">
      <c r="B160" s="14" t="s">
        <v>210</v>
      </c>
      <c r="C160" s="40" t="s">
        <v>20</v>
      </c>
      <c r="D160" s="51">
        <v>41027331</v>
      </c>
      <c r="E160" s="51">
        <v>39544538</v>
      </c>
      <c r="F160" s="51">
        <v>1482793</v>
      </c>
      <c r="G160" s="51">
        <v>198216</v>
      </c>
      <c r="H160" s="65">
        <v>1284577</v>
      </c>
      <c r="I160" s="2"/>
    </row>
    <row r="161" spans="2:9" s="2" customFormat="1" ht="15" customHeight="1">
      <c r="B161" s="14"/>
      <c r="C161" s="22" t="s">
        <v>23</v>
      </c>
      <c r="D161" s="47">
        <v>10307792</v>
      </c>
      <c r="E161" s="47">
        <v>10185146</v>
      </c>
      <c r="F161" s="47">
        <v>122646</v>
      </c>
      <c r="G161" s="47">
        <v>0</v>
      </c>
      <c r="H161" s="61">
        <v>122646</v>
      </c>
      <c r="I161" s="2"/>
    </row>
    <row r="162" spans="2:9" s="2" customFormat="1" ht="15" customHeight="1">
      <c r="B162" s="14"/>
      <c r="C162" s="22" t="s">
        <v>53</v>
      </c>
      <c r="D162" s="47">
        <v>1637203</v>
      </c>
      <c r="E162" s="47">
        <v>1564647</v>
      </c>
      <c r="F162" s="47">
        <v>72556</v>
      </c>
      <c r="G162" s="47">
        <v>0</v>
      </c>
      <c r="H162" s="61">
        <v>72556</v>
      </c>
      <c r="I162" s="2"/>
    </row>
    <row r="163" spans="2:9" s="2" customFormat="1" ht="15" customHeight="1">
      <c r="B163" s="14"/>
      <c r="C163" s="22" t="s">
        <v>41</v>
      </c>
      <c r="D163" s="47">
        <v>7516434</v>
      </c>
      <c r="E163" s="47">
        <v>7433063</v>
      </c>
      <c r="F163" s="47">
        <v>83371</v>
      </c>
      <c r="G163" s="47">
        <v>0</v>
      </c>
      <c r="H163" s="61">
        <v>83371</v>
      </c>
      <c r="I163" s="2"/>
    </row>
    <row r="164" spans="2:9" s="2" customFormat="1" ht="15" customHeight="1">
      <c r="B164" s="15"/>
      <c r="C164" s="27" t="s">
        <v>25</v>
      </c>
      <c r="D164" s="49">
        <f>SUM(D160:D163)</f>
        <v>60488760</v>
      </c>
      <c r="E164" s="49">
        <f>SUM(E160:E163)</f>
        <v>58727394</v>
      </c>
      <c r="F164" s="49">
        <f>SUM(F160:F163)</f>
        <v>1761366</v>
      </c>
      <c r="G164" s="49">
        <f>SUM(G160:G163)</f>
        <v>198216</v>
      </c>
      <c r="H164" s="63">
        <f>SUM(H160:H163)</f>
        <v>1563150</v>
      </c>
      <c r="I164" s="2"/>
    </row>
    <row r="165" spans="2:9" s="2" customFormat="1" ht="15" customHeight="1">
      <c r="B165" s="14" t="s">
        <v>212</v>
      </c>
      <c r="C165" s="40" t="s">
        <v>20</v>
      </c>
      <c r="D165" s="51">
        <v>40446033</v>
      </c>
      <c r="E165" s="51">
        <v>39054536</v>
      </c>
      <c r="F165" s="51">
        <v>1391497</v>
      </c>
      <c r="G165" s="51">
        <v>221995</v>
      </c>
      <c r="H165" s="65">
        <v>1169502</v>
      </c>
      <c r="I165" s="2"/>
    </row>
    <row r="166" spans="2:9" s="2" customFormat="1" ht="15" customHeight="1">
      <c r="B166" s="14"/>
      <c r="C166" s="22" t="s">
        <v>23</v>
      </c>
      <c r="D166" s="47">
        <v>10102803</v>
      </c>
      <c r="E166" s="47">
        <v>10003178</v>
      </c>
      <c r="F166" s="47">
        <v>99625</v>
      </c>
      <c r="G166" s="47">
        <v>0</v>
      </c>
      <c r="H166" s="61">
        <v>99625</v>
      </c>
      <c r="I166" s="2"/>
    </row>
    <row r="167" spans="2:9" s="2" customFormat="1" ht="15" customHeight="1">
      <c r="B167" s="14"/>
      <c r="C167" s="22" t="s">
        <v>53</v>
      </c>
      <c r="D167" s="47">
        <v>1691958</v>
      </c>
      <c r="E167" s="47">
        <v>1616596</v>
      </c>
      <c r="F167" s="47">
        <v>75362</v>
      </c>
      <c r="G167" s="47">
        <v>0</v>
      </c>
      <c r="H167" s="61">
        <v>75362</v>
      </c>
      <c r="I167" s="2"/>
    </row>
    <row r="168" spans="2:9" s="2" customFormat="1" ht="15" customHeight="1">
      <c r="B168" s="14"/>
      <c r="C168" s="22" t="s">
        <v>41</v>
      </c>
      <c r="D168" s="47">
        <v>7671228</v>
      </c>
      <c r="E168" s="47">
        <v>7528780</v>
      </c>
      <c r="F168" s="47">
        <v>142448</v>
      </c>
      <c r="G168" s="47">
        <v>0</v>
      </c>
      <c r="H168" s="61">
        <v>142448</v>
      </c>
      <c r="I168" s="2"/>
    </row>
    <row r="169" spans="2:9" s="2" customFormat="1" ht="15" customHeight="1">
      <c r="B169" s="15"/>
      <c r="C169" s="27" t="s">
        <v>25</v>
      </c>
      <c r="D169" s="49">
        <f>SUM(D165:D168)</f>
        <v>59912022</v>
      </c>
      <c r="E169" s="49">
        <f>SUM(E165:E168)</f>
        <v>58203090</v>
      </c>
      <c r="F169" s="49">
        <f>SUM(F165:F168)</f>
        <v>1708932</v>
      </c>
      <c r="G169" s="49">
        <f>SUM(G165:G168)</f>
        <v>221995</v>
      </c>
      <c r="H169" s="63">
        <f>SUM(H165:H168)</f>
        <v>1486937</v>
      </c>
      <c r="I169" s="2"/>
    </row>
    <row r="170" spans="2:9" s="2" customFormat="1" ht="15" customHeight="1">
      <c r="B170" s="14" t="s">
        <v>213</v>
      </c>
      <c r="C170" s="40" t="s">
        <v>20</v>
      </c>
      <c r="D170" s="51">
        <v>42769660</v>
      </c>
      <c r="E170" s="51">
        <v>41057364</v>
      </c>
      <c r="F170" s="51">
        <v>1712296</v>
      </c>
      <c r="G170" s="51">
        <v>635564</v>
      </c>
      <c r="H170" s="65">
        <v>1076732</v>
      </c>
      <c r="I170" s="2"/>
    </row>
    <row r="171" spans="2:9" s="2" customFormat="1" ht="15" customHeight="1">
      <c r="B171" s="14"/>
      <c r="C171" s="22" t="s">
        <v>23</v>
      </c>
      <c r="D171" s="47">
        <v>10029464</v>
      </c>
      <c r="E171" s="47">
        <v>9921581</v>
      </c>
      <c r="F171" s="47">
        <v>107883</v>
      </c>
      <c r="G171" s="47">
        <v>0</v>
      </c>
      <c r="H171" s="61">
        <v>107883</v>
      </c>
      <c r="I171" s="2"/>
    </row>
    <row r="172" spans="2:9" s="2" customFormat="1" ht="15" customHeight="1">
      <c r="B172" s="14"/>
      <c r="C172" s="22" t="s">
        <v>53</v>
      </c>
      <c r="D172" s="47">
        <v>1940641</v>
      </c>
      <c r="E172" s="47">
        <v>1848866</v>
      </c>
      <c r="F172" s="47">
        <v>91775</v>
      </c>
      <c r="G172" s="47">
        <v>0</v>
      </c>
      <c r="H172" s="61">
        <v>91775</v>
      </c>
      <c r="I172" s="2"/>
    </row>
    <row r="173" spans="2:9" s="2" customFormat="1" ht="15" customHeight="1">
      <c r="B173" s="14"/>
      <c r="C173" s="22" t="s">
        <v>41</v>
      </c>
      <c r="D173" s="47">
        <v>8078808</v>
      </c>
      <c r="E173" s="47">
        <v>7818227</v>
      </c>
      <c r="F173" s="47">
        <v>260581</v>
      </c>
      <c r="G173" s="47">
        <v>0</v>
      </c>
      <c r="H173" s="61">
        <v>260581</v>
      </c>
      <c r="I173" s="2"/>
    </row>
    <row r="174" spans="2:9" s="2" customFormat="1" ht="15" customHeight="1">
      <c r="B174" s="14"/>
      <c r="C174" s="22" t="s">
        <v>215</v>
      </c>
      <c r="D174" s="47">
        <v>662179</v>
      </c>
      <c r="E174" s="47">
        <v>662179</v>
      </c>
      <c r="F174" s="47">
        <v>0</v>
      </c>
      <c r="G174" s="47">
        <v>0</v>
      </c>
      <c r="H174" s="61">
        <v>0</v>
      </c>
      <c r="I174" s="2"/>
    </row>
    <row r="175" spans="2:9" s="2" customFormat="1" ht="15" customHeight="1">
      <c r="B175" s="15"/>
      <c r="C175" s="27" t="s">
        <v>25</v>
      </c>
      <c r="D175" s="49">
        <f>SUM(D170:D174)</f>
        <v>63480752</v>
      </c>
      <c r="E175" s="49">
        <f>SUM(E170:E174)</f>
        <v>61308217</v>
      </c>
      <c r="F175" s="49">
        <f>SUM(F170:F174)</f>
        <v>2172535</v>
      </c>
      <c r="G175" s="49">
        <f>SUM(G170:G174)</f>
        <v>635564</v>
      </c>
      <c r="H175" s="63">
        <f>SUM(H170:H174)</f>
        <v>1536971</v>
      </c>
      <c r="I175" s="2"/>
    </row>
    <row r="176" spans="2:9" s="2" customFormat="1" ht="15" customHeight="1">
      <c r="B176" s="2"/>
      <c r="C176" s="2"/>
      <c r="D176" s="2"/>
      <c r="E176" s="2"/>
      <c r="F176" s="2"/>
      <c r="G176" s="2"/>
      <c r="H176" s="2"/>
      <c r="I176" s="2"/>
    </row>
    <row r="177" spans="2:9" s="2" customFormat="1" ht="15" customHeight="1">
      <c r="B177" s="2" t="s">
        <v>3</v>
      </c>
      <c r="C177" s="2"/>
      <c r="D177" s="2"/>
      <c r="E177" s="2"/>
      <c r="F177" s="2"/>
      <c r="G177" s="2"/>
      <c r="H177" s="2"/>
      <c r="I177" s="2"/>
    </row>
    <row r="178" spans="2:9" s="2" customFormat="1" ht="15" customHeight="1">
      <c r="B178" s="2" t="s">
        <v>37</v>
      </c>
      <c r="C178" s="2"/>
      <c r="D178" s="2"/>
      <c r="E178" s="2"/>
      <c r="F178" s="2"/>
      <c r="G178" s="2"/>
      <c r="H178" s="2"/>
      <c r="I178" s="2"/>
    </row>
    <row r="179" spans="2:9" s="2" customFormat="1" ht="15" customHeight="1">
      <c r="B179" s="2" t="s">
        <v>70</v>
      </c>
      <c r="C179" s="2"/>
      <c r="D179" s="2"/>
      <c r="E179" s="2"/>
      <c r="F179" s="2"/>
      <c r="G179" s="2"/>
      <c r="H179" s="2"/>
      <c r="I179" s="2"/>
    </row>
    <row r="180" spans="2:9" s="2" customFormat="1" ht="15" customHeight="1">
      <c r="B180" s="2" t="s">
        <v>62</v>
      </c>
      <c r="C180" s="2"/>
      <c r="D180" s="2"/>
      <c r="E180" s="2"/>
      <c r="F180" s="2"/>
      <c r="G180" s="2"/>
      <c r="H180" s="2"/>
      <c r="I180" s="2"/>
    </row>
    <row r="181" spans="2:9" s="2" customFormat="1" ht="15" customHeight="1">
      <c r="B181" s="2" t="s">
        <v>71</v>
      </c>
      <c r="C181" s="2"/>
      <c r="D181" s="2"/>
      <c r="E181" s="2"/>
      <c r="F181" s="2"/>
      <c r="G181" s="2"/>
      <c r="H181" s="2"/>
      <c r="I181" s="2"/>
    </row>
    <row r="182" spans="2:9" s="2" customFormat="1" ht="15" customHeight="1">
      <c r="B182" s="2" t="s">
        <v>30</v>
      </c>
      <c r="C182" s="2"/>
      <c r="D182" s="2"/>
      <c r="E182" s="2"/>
      <c r="F182" s="2"/>
      <c r="G182" s="2"/>
      <c r="H182" s="2"/>
      <c r="I182" s="2"/>
    </row>
    <row r="183" spans="2:9" ht="15" customHeight="1">
      <c r="B183" s="2" t="s">
        <v>72</v>
      </c>
      <c r="I183" s="2"/>
    </row>
    <row r="184" spans="2:9" ht="15" customHeight="1">
      <c r="B184" s="2" t="s">
        <v>73</v>
      </c>
      <c r="I184" s="2"/>
    </row>
    <row r="185" spans="2:9">
      <c r="B185" s="2" t="s">
        <v>50</v>
      </c>
    </row>
    <row r="186" spans="2:9" s="2" customFormat="1" ht="15" customHeight="1">
      <c r="B186" s="2" t="s">
        <v>209</v>
      </c>
      <c r="C186" s="2"/>
      <c r="D186" s="2"/>
      <c r="E186" s="2"/>
      <c r="F186" s="2"/>
      <c r="G186" s="2"/>
      <c r="H186" s="2"/>
      <c r="I186" s="2"/>
    </row>
    <row r="187" spans="2:9">
      <c r="B187" s="19" t="s">
        <v>216</v>
      </c>
    </row>
  </sheetData>
  <customSheetViews>
    <customSheetView guid="{D3FC31F0-BD29-4247-B134-2616A8D45937}" showPageBreaks="1" printArea="1" hiddenRows="1" view="pageBreakPreview">
      <pane xSplit="0" ySplit="4" topLeftCell="A148" activePane="bottomRight" state="frozen"/>
      <selection activeCell="L21" sqref="L21"/>
      <pageMargins left="0.59055118110236204" right="0.39370078740157499" top="0.78740157480314998" bottom="0.78740157480314998" header="0.511811023622047" footer="0.511811023622047"/>
      <pageSetup paperSize="9" scale="60" fitToHeight="2" r:id="rId1"/>
      <headerFooter alignWithMargins="0">
        <oddFooter>&amp;R&amp;A</oddFooter>
        <evenFooter>&amp;R&amp;A</evenFooter>
        <firstFooter>&amp;R&amp;A</firstFooter>
      </headerFooter>
    </customSheetView>
    <customSheetView guid="{A6F2385D-50A9-5447-A4CD-F5ACD85E22FA}" showPageBreaks="1" printArea="1" hiddenRows="1" view="pageBreakPreview">
      <pane xSplit="0" ySplit="4" topLeftCell="A161" activePane="bottomRight" state="frozen"/>
      <selection activeCell="H169" sqref="H169"/>
      <pageMargins left="0.59055118110236204" right="0.39370078740157499" top="0.78740157480314998" bottom="0.78740157480314998" header="0.511811023622047" footer="0.511811023622047"/>
      <pageSetup paperSize="9" scale="60" fitToHeight="2" r:id="rId2"/>
      <headerFooter alignWithMargins="0">
        <oddFooter>&amp;R&amp;A</oddFooter>
        <evenFooter>&amp;R&amp;A</evenFooter>
        <firstFooter>&amp;R&amp;A</firstFooter>
      </headerFooter>
    </customSheetView>
    <customSheetView guid="{56C7BEE8-E81C-7344-B1D8-4E7D29FBD2F8}" showPageBreaks="1" printArea="1" hiddenRows="1" view="pageBreakPreview">
      <pane xSplit="0" ySplit="4" topLeftCell="A5" activePane="bottomRight" state="frozen"/>
      <selection activeCell="C173" sqref="C173"/>
      <pageMargins left="0.59055118110236204" right="0.39370078740157499" top="0.78740157480314998" bottom="0.78740157480314998" header="0.511811023622047" footer="0.511811023622047"/>
      <pageSetup paperSize="9" scale="60" fitToHeight="2" r:id="rId3"/>
      <headerFooter alignWithMargins="0">
        <oddFooter>&amp;R&amp;A</oddFooter>
        <evenFooter>&amp;R&amp;A</evenFooter>
        <firstFooter>&amp;R&amp;A</firstFooter>
      </headerFooter>
    </customSheetView>
    <customSheetView guid="{7AC37262-417B-5048-B6DF-80EFAE245CEC}" printArea="1" hiddenRows="1" view="pageBreakPreview">
      <pane xSplit="0" ySplit="4" topLeftCell="A157" activePane="bottomRight" state="frozen"/>
      <selection activeCell="D170" sqref="D170"/>
      <pageMargins left="0.59055118110236204" right="0.39370078740157499" top="0.78740157480314998" bottom="0.78740157480314998" header="0.511811023622047" footer="0.511811023622047"/>
      <pageSetup paperSize="9" scale="60" fitToHeight="2" r:id="rId4"/>
      <headerFooter alignWithMargins="0">
        <oddFooter>&amp;R&amp;A</oddFooter>
        <evenFooter>&amp;R&amp;A</evenFooter>
        <firstFooter>&amp;R&amp;A</firstFooter>
      </headerFooter>
    </customSheetView>
    <customSheetView guid="{79534611-7C05-6D4C-9013-7E1AE78077F5}" showPageBreaks="1" printArea="1" hiddenRows="1" view="pageBreakPreview">
      <pane xSplit="0" ySplit="4" topLeftCell="A5" activePane="bottomRight" state="frozen"/>
      <selection activeCell="C116" sqref="C116"/>
      <pageMargins left="0.59055118110236204" right="0.39370078740157499" top="0.78740157480314998" bottom="0.78740157480314998" header="0.511811023622047" footer="0.511811023622047"/>
      <pageSetup paperSize="9" scale="60" fitToHeight="2" r:id="rId5"/>
      <headerFooter alignWithMargins="0">
        <oddFooter>&amp;R&amp;A</oddFooter>
        <evenFooter>&amp;R&amp;A</evenFooter>
        <firstFooter>&amp;R&amp;A</firstFooter>
      </headerFooter>
    </customSheetView>
  </customSheetViews>
  <mergeCells count="27">
    <mergeCell ref="B5:B10"/>
    <mergeCell ref="B73:B78"/>
    <mergeCell ref="B101:B105"/>
    <mergeCell ref="B106:B111"/>
    <mergeCell ref="B112:B117"/>
    <mergeCell ref="B118:B122"/>
    <mergeCell ref="B123:B127"/>
    <mergeCell ref="B128:B132"/>
    <mergeCell ref="B133:B137"/>
    <mergeCell ref="B138:B142"/>
    <mergeCell ref="B143:B148"/>
    <mergeCell ref="B149:B154"/>
    <mergeCell ref="B155:B159"/>
    <mergeCell ref="B160:B164"/>
    <mergeCell ref="B165:B169"/>
    <mergeCell ref="B170:B175"/>
    <mergeCell ref="B11:B17"/>
    <mergeCell ref="B18:B25"/>
    <mergeCell ref="B26:B33"/>
    <mergeCell ref="B34:B41"/>
    <mergeCell ref="B42:B49"/>
    <mergeCell ref="B50:B57"/>
    <mergeCell ref="B58:B65"/>
    <mergeCell ref="B66:B72"/>
    <mergeCell ref="B79:B85"/>
    <mergeCell ref="B86:B93"/>
    <mergeCell ref="B94:B100"/>
  </mergeCells>
  <phoneticPr fontId="9"/>
  <pageMargins left="0.59055118110236204" right="0.39370078740157499" top="0.78740157480314998" bottom="0.78740157480314998" header="0.511811023622047" footer="0.511811023622047"/>
  <pageSetup paperSize="9" scale="60" fitToWidth="1" fitToHeight="2" usePrinterDefaults="1" r:id="rId6"/>
  <headerFooter alignWithMargins="0">
    <oddFooter>&amp;R&amp;A</oddFooter>
    <evenFooter>&amp;R&amp;A</evenFooter>
    <firstFooter>&amp;R&amp;A</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N33"/>
  <sheetViews>
    <sheetView view="pageBreakPreview" topLeftCell="B15" zoomScaleSheetLayoutView="100" workbookViewId="0">
      <selection activeCell="B23" sqref="B23"/>
    </sheetView>
  </sheetViews>
  <sheetFormatPr defaultColWidth="8.796875" defaultRowHeight="16.2"/>
  <cols>
    <col min="1" max="1" width="2.09765625" style="278" customWidth="1"/>
    <col min="2" max="2" width="10.69921875" style="278" customWidth="1"/>
    <col min="3" max="3" width="9.69921875" style="278" customWidth="1"/>
    <col min="4" max="5" width="6.69921875" style="278" customWidth="1"/>
    <col min="6" max="6" width="9.69921875" style="278" customWidth="1"/>
    <col min="7" max="8" width="6.69921875" style="278" customWidth="1"/>
    <col min="9" max="9" width="9.69921875" style="278" customWidth="1"/>
    <col min="10" max="11" width="6.69921875" style="278" customWidth="1"/>
    <col min="12" max="12" width="9.69921875" style="278" customWidth="1"/>
    <col min="13" max="13" width="6.69921875" style="278" customWidth="1"/>
    <col min="14" max="16" width="2.69921875" style="278" customWidth="1"/>
    <col min="17" max="16384" width="8.796875" style="278"/>
  </cols>
  <sheetData>
    <row r="1" spans="1:13" ht="24.95" customHeight="1">
      <c r="A1" s="280" t="s">
        <v>202</v>
      </c>
    </row>
    <row r="2" spans="1:13" s="2" customFormat="1" ht="13.2">
      <c r="A2" s="2"/>
      <c r="B2" s="2"/>
      <c r="C2" s="2"/>
      <c r="D2" s="2"/>
      <c r="E2" s="2"/>
      <c r="F2" s="2"/>
      <c r="G2" s="2"/>
      <c r="H2" s="2"/>
      <c r="I2" s="2"/>
      <c r="J2" s="2"/>
      <c r="K2" s="2"/>
      <c r="L2" s="2"/>
      <c r="M2" s="2"/>
    </row>
    <row r="3" spans="1:13" s="2" customFormat="1" ht="18" customHeight="1">
      <c r="A3" s="2"/>
      <c r="B3" s="73" t="s">
        <v>35</v>
      </c>
      <c r="C3" s="75" t="s">
        <v>203</v>
      </c>
      <c r="D3" s="75"/>
      <c r="E3" s="75"/>
      <c r="F3" s="75" t="s">
        <v>153</v>
      </c>
      <c r="G3" s="75"/>
      <c r="H3" s="75"/>
      <c r="I3" s="75" t="s">
        <v>204</v>
      </c>
      <c r="J3" s="75"/>
      <c r="K3" s="75"/>
      <c r="L3" s="75" t="s">
        <v>147</v>
      </c>
      <c r="M3" s="75"/>
    </row>
    <row r="4" spans="1:13" s="2" customFormat="1" ht="18" customHeight="1">
      <c r="A4" s="2"/>
      <c r="B4" s="74"/>
      <c r="C4" s="75" t="s">
        <v>171</v>
      </c>
      <c r="D4" s="75" t="s">
        <v>184</v>
      </c>
      <c r="E4" s="75"/>
      <c r="F4" s="75" t="s">
        <v>171</v>
      </c>
      <c r="G4" s="75" t="s">
        <v>184</v>
      </c>
      <c r="H4" s="75"/>
      <c r="I4" s="75" t="s">
        <v>171</v>
      </c>
      <c r="J4" s="75" t="s">
        <v>184</v>
      </c>
      <c r="K4" s="75"/>
      <c r="L4" s="75" t="s">
        <v>171</v>
      </c>
      <c r="M4" s="75" t="s">
        <v>184</v>
      </c>
    </row>
    <row r="5" spans="1:13" s="2" customFormat="1" ht="35.1" customHeight="1">
      <c r="A5" s="2"/>
      <c r="B5" s="74"/>
      <c r="C5" s="75"/>
      <c r="D5" s="519" t="s">
        <v>52</v>
      </c>
      <c r="E5" s="519" t="s">
        <v>205</v>
      </c>
      <c r="F5" s="75"/>
      <c r="G5" s="519" t="s">
        <v>52</v>
      </c>
      <c r="H5" s="519" t="s">
        <v>205</v>
      </c>
      <c r="I5" s="75"/>
      <c r="J5" s="519" t="s">
        <v>52</v>
      </c>
      <c r="K5" s="519" t="s">
        <v>205</v>
      </c>
      <c r="L5" s="75"/>
      <c r="M5" s="519" t="s">
        <v>52</v>
      </c>
    </row>
    <row r="6" spans="1:13" s="2" customFormat="1" ht="20.100000000000001" hidden="1" customHeight="1">
      <c r="A6" s="2"/>
      <c r="B6" s="75" t="s">
        <v>51</v>
      </c>
      <c r="C6" s="518" t="s">
        <v>183</v>
      </c>
      <c r="D6" s="520">
        <v>12.63</v>
      </c>
      <c r="E6" s="520">
        <v>20</v>
      </c>
      <c r="F6" s="521" t="s">
        <v>183</v>
      </c>
      <c r="G6" s="520">
        <v>17.63</v>
      </c>
      <c r="H6" s="520">
        <v>30</v>
      </c>
      <c r="I6" s="522">
        <v>12.1</v>
      </c>
      <c r="J6" s="522">
        <v>25</v>
      </c>
      <c r="K6" s="522">
        <v>35</v>
      </c>
      <c r="L6" s="522">
        <v>8.1</v>
      </c>
      <c r="M6" s="522">
        <v>350</v>
      </c>
    </row>
    <row r="7" spans="1:13" s="2" customFormat="1" ht="20.100000000000001" hidden="1" customHeight="1">
      <c r="A7" s="2"/>
      <c r="B7" s="75" t="s">
        <v>39</v>
      </c>
      <c r="C7" s="518" t="s">
        <v>183</v>
      </c>
      <c r="D7" s="520">
        <v>12.63</v>
      </c>
      <c r="E7" s="520">
        <v>20</v>
      </c>
      <c r="F7" s="521" t="s">
        <v>183</v>
      </c>
      <c r="G7" s="520">
        <v>17.63</v>
      </c>
      <c r="H7" s="520">
        <v>40</v>
      </c>
      <c r="I7" s="522">
        <v>13.4</v>
      </c>
      <c r="J7" s="522">
        <v>25</v>
      </c>
      <c r="K7" s="522">
        <v>35</v>
      </c>
      <c r="L7" s="523" t="s">
        <v>183</v>
      </c>
      <c r="M7" s="522">
        <v>350</v>
      </c>
    </row>
    <row r="8" spans="1:13" s="2" customFormat="1" ht="20.100000000000001" hidden="1" customHeight="1">
      <c r="A8" s="2"/>
      <c r="B8" s="75" t="s">
        <v>18</v>
      </c>
      <c r="C8" s="518" t="s">
        <v>183</v>
      </c>
      <c r="D8" s="520">
        <v>12.63</v>
      </c>
      <c r="E8" s="520">
        <v>20</v>
      </c>
      <c r="F8" s="521" t="s">
        <v>183</v>
      </c>
      <c r="G8" s="520">
        <v>17.63</v>
      </c>
      <c r="H8" s="520">
        <v>40</v>
      </c>
      <c r="I8" s="522">
        <v>12.7</v>
      </c>
      <c r="J8" s="522">
        <v>25</v>
      </c>
      <c r="K8" s="522">
        <v>35</v>
      </c>
      <c r="L8" s="523" t="s">
        <v>183</v>
      </c>
      <c r="M8" s="522">
        <v>350</v>
      </c>
    </row>
    <row r="9" spans="1:13" s="2" customFormat="1" ht="20.100000000000001" hidden="1" customHeight="1">
      <c r="A9" s="2"/>
      <c r="B9" s="75" t="s">
        <v>60</v>
      </c>
      <c r="C9" s="518" t="s">
        <v>183</v>
      </c>
      <c r="D9" s="520">
        <v>12.61</v>
      </c>
      <c r="E9" s="520">
        <v>20</v>
      </c>
      <c r="F9" s="521" t="s">
        <v>183</v>
      </c>
      <c r="G9" s="520">
        <v>17.61</v>
      </c>
      <c r="H9" s="520">
        <v>35</v>
      </c>
      <c r="I9" s="522">
        <v>10.7</v>
      </c>
      <c r="J9" s="522">
        <v>25</v>
      </c>
      <c r="K9" s="522">
        <v>35</v>
      </c>
      <c r="L9" s="523" t="s">
        <v>183</v>
      </c>
      <c r="M9" s="522">
        <v>350</v>
      </c>
    </row>
    <row r="10" spans="1:13" s="2" customFormat="1" ht="20.100000000000001" hidden="1" customHeight="1">
      <c r="A10" s="2"/>
      <c r="B10" s="75" t="s">
        <v>22</v>
      </c>
      <c r="C10" s="518" t="s">
        <v>183</v>
      </c>
      <c r="D10" s="520">
        <v>12.6</v>
      </c>
      <c r="E10" s="520">
        <v>20</v>
      </c>
      <c r="F10" s="521" t="s">
        <v>183</v>
      </c>
      <c r="G10" s="520">
        <v>17.600000000000001</v>
      </c>
      <c r="H10" s="520">
        <v>35</v>
      </c>
      <c r="I10" s="522">
        <v>7.7</v>
      </c>
      <c r="J10" s="522">
        <v>25</v>
      </c>
      <c r="K10" s="522">
        <v>35</v>
      </c>
      <c r="L10" s="523" t="s">
        <v>183</v>
      </c>
      <c r="M10" s="522">
        <v>350</v>
      </c>
    </row>
    <row r="11" spans="1:13" s="2" customFormat="1" ht="20.100000000000001" hidden="1" customHeight="1">
      <c r="A11" s="2"/>
      <c r="B11" s="75" t="s">
        <v>33</v>
      </c>
      <c r="C11" s="518" t="s">
        <v>183</v>
      </c>
      <c r="D11" s="520">
        <v>12.58</v>
      </c>
      <c r="E11" s="520">
        <v>20</v>
      </c>
      <c r="F11" s="521" t="s">
        <v>183</v>
      </c>
      <c r="G11" s="520">
        <v>17.579999999999998</v>
      </c>
      <c r="H11" s="520">
        <v>30</v>
      </c>
      <c r="I11" s="522">
        <v>5.2</v>
      </c>
      <c r="J11" s="522">
        <v>25</v>
      </c>
      <c r="K11" s="522">
        <v>35</v>
      </c>
      <c r="L11" s="523" t="s">
        <v>183</v>
      </c>
      <c r="M11" s="522">
        <v>350</v>
      </c>
    </row>
    <row r="12" spans="1:13" s="2" customFormat="1" ht="20.100000000000001" customHeight="1">
      <c r="A12" s="2"/>
      <c r="B12" s="75" t="s">
        <v>57</v>
      </c>
      <c r="C12" s="518" t="s">
        <v>183</v>
      </c>
      <c r="D12" s="520">
        <v>12.58</v>
      </c>
      <c r="E12" s="520">
        <v>20</v>
      </c>
      <c r="F12" s="521" t="s">
        <v>183</v>
      </c>
      <c r="G12" s="520">
        <v>17.579999999999998</v>
      </c>
      <c r="H12" s="520">
        <v>30</v>
      </c>
      <c r="I12" s="522">
        <v>3.6</v>
      </c>
      <c r="J12" s="522">
        <v>25</v>
      </c>
      <c r="K12" s="522">
        <v>35</v>
      </c>
      <c r="L12" s="523" t="s">
        <v>183</v>
      </c>
      <c r="M12" s="522">
        <v>350</v>
      </c>
    </row>
    <row r="13" spans="1:13" s="2" customFormat="1" ht="20.100000000000001" customHeight="1">
      <c r="A13" s="2"/>
      <c r="B13" s="75" t="s">
        <v>58</v>
      </c>
      <c r="C13" s="518" t="s">
        <v>183</v>
      </c>
      <c r="D13" s="520">
        <v>12.57</v>
      </c>
      <c r="E13" s="520">
        <v>20</v>
      </c>
      <c r="F13" s="521" t="s">
        <v>183</v>
      </c>
      <c r="G13" s="520">
        <v>17.57</v>
      </c>
      <c r="H13" s="520">
        <v>30</v>
      </c>
      <c r="I13" s="522">
        <v>3.1</v>
      </c>
      <c r="J13" s="522">
        <v>25</v>
      </c>
      <c r="K13" s="522">
        <v>35</v>
      </c>
      <c r="L13" s="523" t="s">
        <v>183</v>
      </c>
      <c r="M13" s="522">
        <v>350</v>
      </c>
    </row>
    <row r="14" spans="1:13" s="2" customFormat="1" ht="20.100000000000001" customHeight="1">
      <c r="A14" s="2"/>
      <c r="B14" s="75" t="s">
        <v>16</v>
      </c>
      <c r="C14" s="518" t="s">
        <v>183</v>
      </c>
      <c r="D14" s="520">
        <v>12.55</v>
      </c>
      <c r="E14" s="520">
        <v>20</v>
      </c>
      <c r="F14" s="521" t="s">
        <v>183</v>
      </c>
      <c r="G14" s="520">
        <v>17.55</v>
      </c>
      <c r="H14" s="520">
        <v>30</v>
      </c>
      <c r="I14" s="522">
        <v>2.6</v>
      </c>
      <c r="J14" s="522">
        <v>25</v>
      </c>
      <c r="K14" s="522">
        <v>35</v>
      </c>
      <c r="L14" s="523" t="s">
        <v>183</v>
      </c>
      <c r="M14" s="522">
        <v>350</v>
      </c>
    </row>
    <row r="15" spans="1:13" s="2" customFormat="1" ht="20.100000000000001" customHeight="1">
      <c r="A15" s="2"/>
      <c r="B15" s="75" t="s">
        <v>63</v>
      </c>
      <c r="C15" s="518" t="s">
        <v>183</v>
      </c>
      <c r="D15" s="520">
        <v>12.54</v>
      </c>
      <c r="E15" s="520">
        <v>20</v>
      </c>
      <c r="F15" s="521" t="s">
        <v>183</v>
      </c>
      <c r="G15" s="520">
        <v>17.54</v>
      </c>
      <c r="H15" s="520">
        <v>30</v>
      </c>
      <c r="I15" s="522">
        <v>1.9</v>
      </c>
      <c r="J15" s="522">
        <v>25</v>
      </c>
      <c r="K15" s="522">
        <v>35</v>
      </c>
      <c r="L15" s="523" t="s">
        <v>183</v>
      </c>
      <c r="M15" s="522">
        <v>350</v>
      </c>
    </row>
    <row r="16" spans="1:13" s="2" customFormat="1" ht="20.100000000000001" customHeight="1">
      <c r="A16" s="2"/>
      <c r="B16" s="75" t="s">
        <v>64</v>
      </c>
      <c r="C16" s="518" t="s">
        <v>183</v>
      </c>
      <c r="D16" s="520">
        <v>12.53</v>
      </c>
      <c r="E16" s="520">
        <v>20</v>
      </c>
      <c r="F16" s="521" t="s">
        <v>183</v>
      </c>
      <c r="G16" s="520">
        <v>17.53</v>
      </c>
      <c r="H16" s="520">
        <v>30</v>
      </c>
      <c r="I16" s="522">
        <v>1.3</v>
      </c>
      <c r="J16" s="522">
        <v>25</v>
      </c>
      <c r="K16" s="522">
        <v>35</v>
      </c>
      <c r="L16" s="523" t="s">
        <v>183</v>
      </c>
      <c r="M16" s="522">
        <v>350</v>
      </c>
    </row>
    <row r="17" spans="1:14" s="2" customFormat="1" ht="20.100000000000001" customHeight="1">
      <c r="A17" s="2"/>
      <c r="B17" s="75" t="s">
        <v>65</v>
      </c>
      <c r="C17" s="518" t="s">
        <v>183</v>
      </c>
      <c r="D17" s="520">
        <v>12.53</v>
      </c>
      <c r="E17" s="520">
        <v>20</v>
      </c>
      <c r="F17" s="521" t="s">
        <v>183</v>
      </c>
      <c r="G17" s="520">
        <v>17.53</v>
      </c>
      <c r="H17" s="520">
        <v>30</v>
      </c>
      <c r="I17" s="522">
        <v>1.2</v>
      </c>
      <c r="J17" s="522">
        <v>25</v>
      </c>
      <c r="K17" s="522">
        <v>35</v>
      </c>
      <c r="L17" s="523" t="s">
        <v>183</v>
      </c>
      <c r="M17" s="522">
        <v>350</v>
      </c>
      <c r="N17" s="2"/>
    </row>
    <row r="18" spans="1:14" s="2" customFormat="1" ht="20.100000000000001" customHeight="1">
      <c r="A18" s="2"/>
      <c r="B18" s="75" t="s">
        <v>67</v>
      </c>
      <c r="C18" s="518" t="s">
        <v>183</v>
      </c>
      <c r="D18" s="520">
        <v>12.53</v>
      </c>
      <c r="E18" s="520">
        <v>20</v>
      </c>
      <c r="F18" s="521" t="s">
        <v>183</v>
      </c>
      <c r="G18" s="520">
        <v>17.53</v>
      </c>
      <c r="H18" s="520">
        <v>30</v>
      </c>
      <c r="I18" s="522">
        <v>1.8</v>
      </c>
      <c r="J18" s="522">
        <v>25</v>
      </c>
      <c r="K18" s="522">
        <v>35</v>
      </c>
      <c r="L18" s="523" t="s">
        <v>183</v>
      </c>
      <c r="M18" s="522">
        <v>350</v>
      </c>
      <c r="N18" s="2"/>
    </row>
    <row r="19" spans="1:14" s="2" customFormat="1" ht="18" customHeight="1">
      <c r="A19" s="2"/>
      <c r="B19" s="75" t="s">
        <v>68</v>
      </c>
      <c r="C19" s="518" t="s">
        <v>183</v>
      </c>
      <c r="D19" s="520">
        <v>12.51</v>
      </c>
      <c r="E19" s="520">
        <v>20</v>
      </c>
      <c r="F19" s="521" t="s">
        <v>183</v>
      </c>
      <c r="G19" s="520">
        <v>17.510000000000002</v>
      </c>
      <c r="H19" s="520">
        <v>30</v>
      </c>
      <c r="I19" s="522">
        <v>2.4</v>
      </c>
      <c r="J19" s="522">
        <v>25</v>
      </c>
      <c r="K19" s="522">
        <v>35</v>
      </c>
      <c r="L19" s="523" t="s">
        <v>183</v>
      </c>
      <c r="M19" s="522">
        <v>350</v>
      </c>
      <c r="N19" s="2"/>
    </row>
    <row r="20" spans="1:14" s="2" customFormat="1" ht="18" customHeight="1">
      <c r="A20" s="2"/>
      <c r="B20" s="75" t="s">
        <v>150</v>
      </c>
      <c r="C20" s="518" t="s">
        <v>183</v>
      </c>
      <c r="D20" s="520">
        <v>12.4</v>
      </c>
      <c r="E20" s="520">
        <v>20</v>
      </c>
      <c r="F20" s="521" t="s">
        <v>183</v>
      </c>
      <c r="G20" s="520">
        <v>17.399999999999999</v>
      </c>
      <c r="H20" s="520">
        <v>30</v>
      </c>
      <c r="I20" s="522">
        <v>2.9</v>
      </c>
      <c r="J20" s="522">
        <v>25</v>
      </c>
      <c r="K20" s="522">
        <v>35</v>
      </c>
      <c r="L20" s="523" t="s">
        <v>183</v>
      </c>
      <c r="M20" s="522">
        <v>350</v>
      </c>
      <c r="N20" s="2"/>
    </row>
    <row r="21" spans="1:14" s="2" customFormat="1" ht="18" customHeight="1">
      <c r="A21" s="2"/>
      <c r="B21" s="75" t="s">
        <v>210</v>
      </c>
      <c r="C21" s="518" t="s">
        <v>183</v>
      </c>
      <c r="D21" s="520">
        <v>12.42</v>
      </c>
      <c r="E21" s="520">
        <v>20</v>
      </c>
      <c r="F21" s="521" t="s">
        <v>183</v>
      </c>
      <c r="G21" s="520">
        <v>17.420000000000002</v>
      </c>
      <c r="H21" s="520">
        <v>30</v>
      </c>
      <c r="I21" s="522">
        <v>2.8</v>
      </c>
      <c r="J21" s="522">
        <v>25</v>
      </c>
      <c r="K21" s="522">
        <v>35</v>
      </c>
      <c r="L21" s="523" t="s">
        <v>183</v>
      </c>
      <c r="M21" s="522">
        <v>350</v>
      </c>
      <c r="N21" s="2"/>
    </row>
    <row r="22" spans="1:14" s="2" customFormat="1" ht="18" customHeight="1">
      <c r="A22" s="2"/>
      <c r="B22" s="75" t="s">
        <v>212</v>
      </c>
      <c r="C22" s="518" t="s">
        <v>183</v>
      </c>
      <c r="D22" s="520">
        <v>12.37</v>
      </c>
      <c r="E22" s="520">
        <v>20</v>
      </c>
      <c r="F22" s="521" t="s">
        <v>183</v>
      </c>
      <c r="G22" s="520">
        <v>17.37</v>
      </c>
      <c r="H22" s="520">
        <v>30</v>
      </c>
      <c r="I22" s="522">
        <v>2.7</v>
      </c>
      <c r="J22" s="522">
        <v>25</v>
      </c>
      <c r="K22" s="522">
        <v>35</v>
      </c>
      <c r="L22" s="523" t="s">
        <v>183</v>
      </c>
      <c r="M22" s="522">
        <v>350</v>
      </c>
      <c r="N22" s="2"/>
    </row>
    <row r="23" spans="1:14" s="2" customFormat="1" ht="18" customHeight="1">
      <c r="A23" s="2"/>
      <c r="B23" s="75" t="s">
        <v>213</v>
      </c>
      <c r="C23" s="518" t="s">
        <v>183</v>
      </c>
      <c r="D23" s="520">
        <v>12.3</v>
      </c>
      <c r="E23" s="520">
        <v>20</v>
      </c>
      <c r="F23" s="521" t="s">
        <v>183</v>
      </c>
      <c r="G23" s="520">
        <v>17.3</v>
      </c>
      <c r="H23" s="520">
        <v>30</v>
      </c>
      <c r="I23" s="522">
        <v>2.5</v>
      </c>
      <c r="J23" s="522">
        <v>25</v>
      </c>
      <c r="K23" s="522">
        <v>35</v>
      </c>
      <c r="L23" s="523" t="s">
        <v>183</v>
      </c>
      <c r="M23" s="522">
        <v>350</v>
      </c>
      <c r="N23" s="2"/>
    </row>
    <row r="24" spans="1:14" s="2" customFormat="1" ht="18" customHeight="1">
      <c r="A24" s="2"/>
      <c r="B24" s="2" t="s">
        <v>206</v>
      </c>
      <c r="C24" s="2"/>
      <c r="D24" s="2"/>
      <c r="E24" s="2"/>
      <c r="F24" s="2"/>
      <c r="G24" s="2"/>
      <c r="H24" s="2"/>
      <c r="I24" s="2"/>
      <c r="J24" s="2"/>
      <c r="K24" s="2"/>
      <c r="L24" s="2"/>
      <c r="M24" s="2"/>
      <c r="N24" s="2"/>
    </row>
    <row r="25" spans="1:14" s="2" customFormat="1" ht="18" customHeight="1">
      <c r="A25" s="2"/>
      <c r="B25" s="2" t="s">
        <v>34</v>
      </c>
      <c r="C25" s="2"/>
      <c r="D25" s="2"/>
      <c r="E25" s="2"/>
      <c r="F25" s="2"/>
      <c r="G25" s="2"/>
      <c r="H25" s="2"/>
      <c r="I25" s="2"/>
      <c r="J25" s="2"/>
      <c r="K25" s="2"/>
      <c r="L25" s="2"/>
      <c r="M25" s="2"/>
      <c r="N25" s="2"/>
    </row>
    <row r="26" spans="1:14" s="2" customFormat="1" ht="18" customHeight="1">
      <c r="A26" s="2"/>
      <c r="B26" s="2" t="s">
        <v>207</v>
      </c>
      <c r="C26" s="2"/>
      <c r="D26" s="2"/>
      <c r="E26" s="2"/>
      <c r="F26" s="2"/>
      <c r="G26" s="2"/>
      <c r="H26" s="2"/>
      <c r="I26" s="2"/>
      <c r="J26" s="2"/>
      <c r="K26" s="2"/>
      <c r="L26" s="2"/>
      <c r="M26" s="2"/>
      <c r="N26" s="2"/>
    </row>
    <row r="27" spans="1:14" s="2" customFormat="1" ht="18" customHeight="1">
      <c r="A27" s="2"/>
      <c r="B27" s="2" t="s">
        <v>208</v>
      </c>
      <c r="C27" s="2"/>
      <c r="D27" s="2"/>
      <c r="E27" s="2"/>
      <c r="F27" s="2"/>
      <c r="G27" s="2"/>
      <c r="H27" s="2"/>
      <c r="I27" s="2"/>
      <c r="J27" s="2"/>
      <c r="K27" s="2"/>
      <c r="L27" s="2"/>
      <c r="M27" s="2"/>
      <c r="N27" s="2"/>
    </row>
    <row r="28" spans="1:14" s="2" customFormat="1" ht="18" customHeight="1">
      <c r="A28" s="2"/>
      <c r="B28" s="2" t="s">
        <v>108</v>
      </c>
      <c r="C28" s="2"/>
      <c r="D28" s="2"/>
      <c r="E28" s="2"/>
      <c r="F28" s="2"/>
      <c r="G28" s="2"/>
      <c r="H28" s="2"/>
      <c r="I28" s="2"/>
      <c r="J28" s="2"/>
      <c r="K28" s="2"/>
      <c r="L28" s="2"/>
      <c r="M28" s="2"/>
      <c r="N28" s="2"/>
    </row>
    <row r="29" spans="1:14" s="2" customFormat="1" ht="18" customHeight="1">
      <c r="A29" s="2"/>
      <c r="B29" s="2" t="s">
        <v>15</v>
      </c>
      <c r="C29" s="2"/>
      <c r="D29" s="2"/>
      <c r="E29" s="2"/>
      <c r="F29" s="2"/>
      <c r="G29" s="2"/>
      <c r="H29" s="2"/>
      <c r="I29" s="2"/>
      <c r="J29" s="2"/>
      <c r="K29" s="2"/>
      <c r="L29" s="2"/>
      <c r="M29" s="2"/>
      <c r="N29" s="2"/>
    </row>
    <row r="30" spans="1:14" s="2" customFormat="1" ht="18" customHeight="1">
      <c r="A30" s="2"/>
      <c r="B30" s="277" t="s">
        <v>201</v>
      </c>
      <c r="C30" s="277"/>
      <c r="D30" s="277"/>
      <c r="E30" s="277"/>
      <c r="F30" s="277"/>
      <c r="G30" s="277"/>
      <c r="H30" s="277"/>
      <c r="I30" s="277"/>
      <c r="J30" s="277"/>
      <c r="K30" s="277"/>
      <c r="L30" s="277"/>
      <c r="M30" s="277"/>
      <c r="N30" s="277"/>
    </row>
    <row r="31" spans="1:14" s="2" customFormat="1" ht="18" customHeight="1">
      <c r="A31" s="2"/>
      <c r="B31" s="2" t="s">
        <v>192</v>
      </c>
      <c r="C31" s="2"/>
      <c r="D31" s="2"/>
      <c r="E31" s="2"/>
      <c r="F31" s="2"/>
      <c r="G31" s="2"/>
      <c r="H31" s="2"/>
      <c r="I31" s="2"/>
      <c r="J31" s="2"/>
      <c r="K31" s="2"/>
      <c r="L31" s="2"/>
      <c r="M31" s="2"/>
      <c r="N31" s="2"/>
    </row>
    <row r="32" spans="1:14" s="2" customFormat="1" ht="13.2">
      <c r="A32" s="2"/>
      <c r="B32" s="2"/>
      <c r="C32" s="2"/>
      <c r="D32" s="2"/>
      <c r="E32" s="2"/>
      <c r="F32" s="2"/>
      <c r="G32" s="2"/>
      <c r="H32" s="2"/>
      <c r="I32" s="2"/>
      <c r="J32" s="2"/>
      <c r="K32" s="2"/>
      <c r="L32" s="2"/>
      <c r="M32" s="2"/>
      <c r="N32" s="2"/>
    </row>
    <row r="33" spans="2:14">
      <c r="B33" s="2"/>
      <c r="C33" s="2"/>
      <c r="D33" s="2"/>
      <c r="E33" s="2"/>
      <c r="F33" s="2"/>
      <c r="G33" s="2"/>
      <c r="H33" s="2"/>
      <c r="I33" s="2"/>
      <c r="J33" s="2"/>
      <c r="K33" s="2"/>
      <c r="L33" s="2"/>
      <c r="M33" s="2"/>
      <c r="N33" s="2"/>
    </row>
  </sheetData>
  <customSheetViews>
    <customSheetView guid="{D3FC31F0-BD29-4247-B134-2616A8D45937}" showPageBreaks="1" hiddenRows="1" view="pageBreakPreview">
      <selection activeCell="L21" sqref="L21"/>
      <pageMargins left="0.78740157480314998" right="0.39370078740157499" top="0.78740157480314998" bottom="0.78740157480314998" header="0.511811023622047" footer="0.511811023622047"/>
      <pageSetup paperSize="9" scale="92" orientation="landscape" r:id="rId1"/>
      <headerFooter alignWithMargins="0"/>
    </customSheetView>
    <customSheetView guid="{A6F2385D-50A9-5447-A4CD-F5ACD85E22FA}" showPageBreaks="1" hiddenRows="1" view="pageBreakPreview">
      <selection activeCell="E23" sqref="E23"/>
      <pageMargins left="0.78740157480314998" right="0.39370078740157499" top="0.78740157480314998" bottom="0.78740157480314998" header="0.511811023622047" footer="0.511811023622047"/>
      <pageSetup paperSize="9" scale="92" orientation="landscape" r:id="rId2"/>
      <headerFooter alignWithMargins="0"/>
    </customSheetView>
    <customSheetView guid="{56C7BEE8-E81C-7344-B1D8-4E7D29FBD2F8}" showPageBreaks="1" hiddenRows="1" view="pageBreakPreview" topLeftCell="A54">
      <selection activeCell="G23" sqref="G23"/>
      <pageMargins left="0.78740157480314998" right="0.39370078740157499" top="0.78740157480314998" bottom="0.78740157480314998" header="0.511811023622047" footer="0.511811023622047"/>
      <pageSetup paperSize="9" scale="92" orientation="landscape" r:id="rId3"/>
      <headerFooter alignWithMargins="0"/>
    </customSheetView>
    <customSheetView guid="{7AC37262-417B-5048-B6DF-80EFAE245CEC}" hiddenRows="1" view="pageBreakPreview" topLeftCell="A15">
      <selection activeCell="B23" sqref="B23:M23"/>
      <pageMargins left="0.78740157480314998" right="0.39370078740157499" top="0.78740157480314998" bottom="0.78740157480314998" header="0.511811023622047" footer="0.511811023622047"/>
      <pageSetup paperSize="9" scale="92" orientation="landscape" r:id="rId4"/>
      <headerFooter alignWithMargins="0"/>
    </customSheetView>
    <customSheetView guid="{79534611-7C05-6D4C-9013-7E1AE78077F5}" showPageBreaks="1" hiddenRows="1" view="pageBreakPreview" topLeftCell="A15">
      <selection activeCell="G24" sqref="G24"/>
      <pageMargins left="0.78740157480314998" right="0.39370078740157499" top="0.78740157480314998" bottom="0.78740157480314998" header="0.511811023622047" footer="0.511811023622047"/>
      <pageSetup paperSize="9" scale="92" orientation="landscape" r:id="rId5"/>
      <headerFooter alignWithMargins="0"/>
    </customSheetView>
  </customSheetViews>
  <mergeCells count="12">
    <mergeCell ref="C3:E3"/>
    <mergeCell ref="F3:H3"/>
    <mergeCell ref="I3:K3"/>
    <mergeCell ref="L3:M3"/>
    <mergeCell ref="D4:E4"/>
    <mergeCell ref="G4:H4"/>
    <mergeCell ref="J4:K4"/>
    <mergeCell ref="B3:B5"/>
    <mergeCell ref="C4:C5"/>
    <mergeCell ref="F4:F5"/>
    <mergeCell ref="I4:I5"/>
    <mergeCell ref="L4:L5"/>
  </mergeCells>
  <phoneticPr fontId="9"/>
  <pageMargins left="0.78740157480314998" right="0.39370078740157499" top="0.78740157480314998" bottom="0.78740157480314998" header="0.511811023622047" footer="0.511811023622047"/>
  <pageSetup paperSize="9" scale="92" fitToWidth="1" fitToHeight="1" orientation="landscape" usePrinterDefaults="1"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3"/>
  <sheetViews>
    <sheetView view="pageBreakPreview" zoomScaleSheetLayoutView="100" workbookViewId="0">
      <selection activeCell="B33" sqref="B33"/>
    </sheetView>
  </sheetViews>
  <sheetFormatPr defaultColWidth="8.796875" defaultRowHeight="16.2"/>
  <cols>
    <col min="1" max="1" width="2.69921875" style="69" customWidth="1"/>
    <col min="2" max="2" width="9.19921875" style="69" customWidth="1"/>
    <col min="3" max="7" width="10.69921875" style="69" customWidth="1"/>
    <col min="8" max="8" width="1.69921875" style="69" customWidth="1"/>
    <col min="9" max="10" width="10.8984375" style="69" customWidth="1"/>
    <col min="11" max="16384" width="8.796875" style="69"/>
  </cols>
  <sheetData>
    <row r="1" spans="1:11" ht="24.95" customHeight="1">
      <c r="A1" s="71" t="s">
        <v>45</v>
      </c>
      <c r="B1" s="71"/>
      <c r="C1" s="76"/>
      <c r="D1" s="76"/>
      <c r="E1" s="76"/>
      <c r="F1" s="76"/>
      <c r="G1" s="76"/>
      <c r="H1" s="76"/>
      <c r="I1" s="76"/>
      <c r="J1" s="76"/>
      <c r="K1" s="76"/>
    </row>
    <row r="2" spans="1:11" s="70" customFormat="1" ht="13.2">
      <c r="A2" s="72"/>
      <c r="B2" s="72"/>
      <c r="C2" s="72"/>
      <c r="D2" s="72"/>
      <c r="E2" s="72"/>
      <c r="F2" s="72"/>
      <c r="G2" s="72"/>
      <c r="H2" s="72"/>
      <c r="I2" s="72"/>
      <c r="J2" s="72"/>
      <c r="K2" s="72"/>
    </row>
    <row r="3" spans="1:11" s="2" customFormat="1" ht="13.2">
      <c r="A3" s="2"/>
      <c r="B3" s="2"/>
      <c r="C3" s="2"/>
      <c r="D3" s="2"/>
      <c r="E3" s="80"/>
      <c r="F3" s="80"/>
      <c r="G3" s="54" t="s">
        <v>24</v>
      </c>
      <c r="H3" s="54"/>
      <c r="I3" s="2"/>
      <c r="J3" s="2"/>
      <c r="K3" s="2"/>
    </row>
    <row r="4" spans="1:11" s="2" customFormat="1" ht="15" customHeight="1">
      <c r="A4" s="2"/>
      <c r="B4" s="73" t="s">
        <v>74</v>
      </c>
      <c r="C4" s="77" t="s">
        <v>21</v>
      </c>
      <c r="D4" s="77"/>
      <c r="E4" s="77" t="s">
        <v>32</v>
      </c>
      <c r="F4" s="77"/>
      <c r="G4" s="75" t="s">
        <v>20</v>
      </c>
      <c r="H4" s="2"/>
      <c r="I4" s="2"/>
      <c r="J4" s="2"/>
      <c r="K4" s="2"/>
    </row>
    <row r="5" spans="1:11" s="2" customFormat="1" ht="15" customHeight="1">
      <c r="A5" s="2"/>
      <c r="B5" s="74"/>
      <c r="C5" s="75" t="s">
        <v>75</v>
      </c>
      <c r="D5" s="75" t="s">
        <v>76</v>
      </c>
      <c r="E5" s="75" t="s">
        <v>77</v>
      </c>
      <c r="F5" s="75" t="s">
        <v>44</v>
      </c>
      <c r="G5" s="75" t="s">
        <v>79</v>
      </c>
      <c r="H5" s="2"/>
      <c r="I5" s="2"/>
      <c r="J5" s="2"/>
      <c r="K5" s="2"/>
    </row>
    <row r="6" spans="1:11" s="2" customFormat="1" ht="15" hidden="1" customHeight="1">
      <c r="A6" s="2"/>
      <c r="B6" s="75" t="s">
        <v>9</v>
      </c>
      <c r="C6" s="78">
        <v>2392668</v>
      </c>
      <c r="D6" s="78">
        <v>2340092</v>
      </c>
      <c r="E6" s="78">
        <v>1993303</v>
      </c>
      <c r="F6" s="78">
        <v>2484499</v>
      </c>
      <c r="G6" s="78">
        <v>1238374</v>
      </c>
      <c r="H6" s="2"/>
      <c r="I6" s="2"/>
      <c r="J6" s="2"/>
      <c r="K6" s="2"/>
    </row>
    <row r="7" spans="1:11" s="2" customFormat="1" ht="15" hidden="1" customHeight="1">
      <c r="A7" s="2"/>
      <c r="B7" s="75" t="s">
        <v>14</v>
      </c>
      <c r="C7" s="78">
        <v>2429599</v>
      </c>
      <c r="D7" s="78">
        <v>2385762</v>
      </c>
      <c r="E7" s="78">
        <v>1876971</v>
      </c>
      <c r="F7" s="78">
        <v>2366635</v>
      </c>
      <c r="G7" s="78">
        <v>1127896</v>
      </c>
      <c r="H7" s="2"/>
      <c r="I7" s="2"/>
      <c r="J7" s="2"/>
      <c r="K7" s="2"/>
    </row>
    <row r="8" spans="1:11" s="2" customFormat="1" ht="15" hidden="1" customHeight="1">
      <c r="A8" s="2"/>
      <c r="B8" s="75" t="s">
        <v>29</v>
      </c>
      <c r="C8" s="78">
        <v>2434664</v>
      </c>
      <c r="D8" s="78">
        <v>2410615</v>
      </c>
      <c r="E8" s="78">
        <v>1343033</v>
      </c>
      <c r="F8" s="78">
        <v>1887877</v>
      </c>
      <c r="G8" s="78">
        <v>1137674</v>
      </c>
      <c r="H8" s="2"/>
      <c r="I8" s="2"/>
      <c r="J8" s="2"/>
      <c r="K8" s="2"/>
    </row>
    <row r="9" spans="1:11" s="2" customFormat="1" ht="15" hidden="1" customHeight="1">
      <c r="A9" s="2"/>
      <c r="B9" s="75" t="s">
        <v>36</v>
      </c>
      <c r="C9" s="78">
        <v>2535121</v>
      </c>
      <c r="D9" s="78">
        <v>2420223</v>
      </c>
      <c r="E9" s="78">
        <v>696508</v>
      </c>
      <c r="F9" s="78">
        <v>1452128</v>
      </c>
      <c r="G9" s="78">
        <v>1159007</v>
      </c>
      <c r="H9" s="2"/>
      <c r="I9" s="2"/>
      <c r="J9" s="2"/>
      <c r="K9" s="2"/>
    </row>
    <row r="10" spans="1:11" s="2" customFormat="1" ht="15" hidden="1" customHeight="1">
      <c r="A10" s="2"/>
      <c r="B10" s="75" t="s">
        <v>42</v>
      </c>
      <c r="C10" s="78">
        <v>2583831</v>
      </c>
      <c r="D10" s="78">
        <v>2416184</v>
      </c>
      <c r="E10" s="78">
        <v>608426</v>
      </c>
      <c r="F10" s="78">
        <v>1365133</v>
      </c>
      <c r="G10" s="78">
        <v>1001240</v>
      </c>
      <c r="H10" s="2"/>
      <c r="I10" s="2"/>
      <c r="J10" s="2"/>
      <c r="K10" s="2"/>
    </row>
    <row r="11" spans="1:11" s="2" customFormat="1" ht="15" hidden="1" customHeight="1">
      <c r="A11" s="2"/>
      <c r="B11" s="75" t="s">
        <v>28</v>
      </c>
      <c r="C11" s="78">
        <v>2646833</v>
      </c>
      <c r="D11" s="78">
        <v>2394049</v>
      </c>
      <c r="E11" s="78">
        <v>762249</v>
      </c>
      <c r="F11" s="78">
        <v>1648714</v>
      </c>
      <c r="G11" s="78">
        <v>1081491</v>
      </c>
      <c r="H11" s="2"/>
      <c r="I11" s="2"/>
      <c r="J11" s="2"/>
      <c r="K11" s="2"/>
    </row>
    <row r="12" spans="1:11" s="2" customFormat="1" ht="15" hidden="1" customHeight="1">
      <c r="A12" s="2"/>
      <c r="B12" s="75" t="s">
        <v>46</v>
      </c>
      <c r="C12" s="79">
        <v>2669419</v>
      </c>
      <c r="D12" s="79">
        <v>2350516</v>
      </c>
      <c r="E12" s="79">
        <v>244468</v>
      </c>
      <c r="F12" s="79">
        <v>1165723</v>
      </c>
      <c r="G12" s="79">
        <v>1101997</v>
      </c>
      <c r="H12" s="2"/>
      <c r="I12" s="2"/>
      <c r="J12" s="2"/>
      <c r="K12" s="2"/>
    </row>
    <row r="13" spans="1:11" s="2" customFormat="1" ht="15" hidden="1" customHeight="1">
      <c r="A13" s="2"/>
      <c r="B13" s="75" t="s">
        <v>49</v>
      </c>
      <c r="C13" s="79">
        <v>2322022</v>
      </c>
      <c r="D13" s="79">
        <v>2307745</v>
      </c>
      <c r="E13" s="79">
        <v>584888</v>
      </c>
      <c r="F13" s="79">
        <v>1252637</v>
      </c>
      <c r="G13" s="79">
        <v>673755</v>
      </c>
      <c r="H13" s="2"/>
      <c r="I13" s="2"/>
      <c r="J13" s="2"/>
      <c r="K13" s="2"/>
    </row>
    <row r="14" spans="1:11" s="2" customFormat="1" ht="15" hidden="1" customHeight="1">
      <c r="A14" s="2"/>
      <c r="B14" s="75" t="s">
        <v>0</v>
      </c>
      <c r="C14" s="79">
        <v>2339711</v>
      </c>
      <c r="D14" s="79">
        <v>2274829</v>
      </c>
      <c r="E14" s="79">
        <v>641790</v>
      </c>
      <c r="F14" s="79">
        <v>1349808</v>
      </c>
      <c r="G14" s="79">
        <v>685749</v>
      </c>
      <c r="H14" s="2"/>
      <c r="I14" s="2"/>
      <c r="J14" s="2"/>
      <c r="K14" s="2"/>
    </row>
    <row r="15" spans="1:11" s="2" customFormat="1" ht="15" hidden="1" customHeight="1">
      <c r="A15" s="2"/>
      <c r="B15" s="75" t="s">
        <v>48</v>
      </c>
      <c r="C15" s="79">
        <v>2357377</v>
      </c>
      <c r="D15" s="79">
        <v>2225845</v>
      </c>
      <c r="E15" s="79">
        <v>698531</v>
      </c>
      <c r="F15" s="79">
        <v>1356457</v>
      </c>
      <c r="G15" s="79">
        <v>644837</v>
      </c>
      <c r="H15" s="2"/>
      <c r="I15" s="2"/>
      <c r="J15" s="2"/>
      <c r="K15" s="2"/>
    </row>
    <row r="16" spans="1:11" s="2" customFormat="1" ht="15" hidden="1" customHeight="1">
      <c r="A16" s="2"/>
      <c r="B16" s="75" t="s">
        <v>51</v>
      </c>
      <c r="C16" s="79">
        <v>2358288</v>
      </c>
      <c r="D16" s="79">
        <v>2201721</v>
      </c>
      <c r="E16" s="79">
        <v>2414838</v>
      </c>
      <c r="F16" s="79">
        <v>3116295</v>
      </c>
      <c r="G16" s="79">
        <v>649520</v>
      </c>
      <c r="H16" s="2"/>
      <c r="I16" s="2"/>
      <c r="J16" s="2"/>
      <c r="K16" s="2"/>
    </row>
    <row r="17" spans="2:7" s="2" customFormat="1" ht="15" hidden="1" customHeight="1">
      <c r="B17" s="75" t="s">
        <v>39</v>
      </c>
      <c r="C17" s="79">
        <v>2428924</v>
      </c>
      <c r="D17" s="79">
        <v>2039399</v>
      </c>
      <c r="E17" s="79">
        <v>2149543</v>
      </c>
      <c r="F17" s="79">
        <v>2883882</v>
      </c>
      <c r="G17" s="79">
        <v>560715</v>
      </c>
    </row>
    <row r="18" spans="2:7" s="2" customFormat="1" ht="15" hidden="1" customHeight="1">
      <c r="B18" s="75" t="s">
        <v>18</v>
      </c>
      <c r="C18" s="79">
        <v>2143882</v>
      </c>
      <c r="D18" s="79">
        <v>1976340</v>
      </c>
      <c r="E18" s="79">
        <v>1037762</v>
      </c>
      <c r="F18" s="79">
        <v>1782808</v>
      </c>
      <c r="G18" s="79">
        <v>565287</v>
      </c>
    </row>
    <row r="19" spans="2:7" s="2" customFormat="1" ht="15" hidden="1" customHeight="1">
      <c r="B19" s="75" t="s">
        <v>60</v>
      </c>
      <c r="C19" s="79">
        <v>2102624</v>
      </c>
      <c r="D19" s="79">
        <v>1895994</v>
      </c>
      <c r="E19" s="79">
        <v>871774</v>
      </c>
      <c r="F19" s="79">
        <v>1644425</v>
      </c>
      <c r="G19" s="79">
        <v>487996</v>
      </c>
    </row>
    <row r="20" spans="2:7" s="2" customFormat="1" ht="15" hidden="1" customHeight="1">
      <c r="B20" s="75" t="s">
        <v>22</v>
      </c>
      <c r="C20" s="79">
        <v>2153575</v>
      </c>
      <c r="D20" s="79">
        <v>1898325</v>
      </c>
      <c r="E20" s="79">
        <v>849381</v>
      </c>
      <c r="F20" s="79">
        <v>1659848</v>
      </c>
      <c r="G20" s="79">
        <v>444282</v>
      </c>
    </row>
    <row r="21" spans="2:7" s="2" customFormat="1" ht="15" hidden="1" customHeight="1">
      <c r="B21" s="75" t="s">
        <v>33</v>
      </c>
      <c r="C21" s="79">
        <v>2171218</v>
      </c>
      <c r="D21" s="79">
        <v>1846506</v>
      </c>
      <c r="E21" s="79">
        <v>921955</v>
      </c>
      <c r="F21" s="79">
        <v>1802959</v>
      </c>
      <c r="G21" s="79">
        <v>532907</v>
      </c>
    </row>
    <row r="22" spans="2:7" s="2" customFormat="1" ht="15" customHeight="1">
      <c r="B22" s="75" t="s">
        <v>57</v>
      </c>
      <c r="C22" s="79">
        <v>2146828</v>
      </c>
      <c r="D22" s="79">
        <v>1798670</v>
      </c>
      <c r="E22" s="79">
        <v>1092962</v>
      </c>
      <c r="F22" s="79">
        <v>1959712</v>
      </c>
      <c r="G22" s="79">
        <v>496854</v>
      </c>
    </row>
    <row r="23" spans="2:7" s="2" customFormat="1" ht="15" customHeight="1">
      <c r="B23" s="75" t="s">
        <v>58</v>
      </c>
      <c r="C23" s="79">
        <v>2347365</v>
      </c>
      <c r="D23" s="79">
        <v>2064210</v>
      </c>
      <c r="E23" s="79">
        <v>730450</v>
      </c>
      <c r="F23" s="79">
        <v>1570487</v>
      </c>
      <c r="G23" s="79">
        <v>476460</v>
      </c>
    </row>
    <row r="24" spans="2:7" s="2" customFormat="1" ht="15" customHeight="1">
      <c r="B24" s="75" t="s">
        <v>16</v>
      </c>
      <c r="C24" s="79">
        <v>2398054</v>
      </c>
      <c r="D24" s="79">
        <v>1942415</v>
      </c>
      <c r="E24" s="79">
        <v>1703308</v>
      </c>
      <c r="F24" s="79">
        <v>2613717</v>
      </c>
      <c r="G24" s="79">
        <v>523749</v>
      </c>
    </row>
    <row r="25" spans="2:7" s="2" customFormat="1" ht="15" customHeight="1">
      <c r="B25" s="75" t="s">
        <v>63</v>
      </c>
      <c r="C25" s="79">
        <v>2313742</v>
      </c>
      <c r="D25" s="79">
        <v>1978964</v>
      </c>
      <c r="E25" s="79">
        <v>649844</v>
      </c>
      <c r="F25" s="79">
        <v>1597904</v>
      </c>
      <c r="G25" s="79">
        <v>412486</v>
      </c>
    </row>
    <row r="26" spans="2:7" s="2" customFormat="1" ht="16.5" customHeight="1">
      <c r="B26" s="75" t="s">
        <v>64</v>
      </c>
      <c r="C26" s="79">
        <v>2312193</v>
      </c>
      <c r="D26" s="79">
        <v>1968702</v>
      </c>
      <c r="E26" s="79">
        <v>552977</v>
      </c>
      <c r="F26" s="79">
        <v>1501559</v>
      </c>
      <c r="G26" s="79">
        <v>387024</v>
      </c>
    </row>
    <row r="27" spans="2:7" s="2" customFormat="1" ht="16.5" customHeight="1">
      <c r="B27" s="75" t="s">
        <v>65</v>
      </c>
      <c r="C27" s="79">
        <v>2256942</v>
      </c>
      <c r="D27" s="79">
        <v>1894943</v>
      </c>
      <c r="E27" s="79">
        <v>581440</v>
      </c>
      <c r="F27" s="79">
        <v>1533093</v>
      </c>
      <c r="G27" s="79">
        <v>370857</v>
      </c>
    </row>
    <row r="28" spans="2:7" s="2" customFormat="1" ht="16.5" customHeight="1">
      <c r="B28" s="75" t="s">
        <v>67</v>
      </c>
      <c r="C28" s="79">
        <v>2266628</v>
      </c>
      <c r="D28" s="79">
        <v>1885087</v>
      </c>
      <c r="E28" s="79">
        <v>545992</v>
      </c>
      <c r="F28" s="79">
        <v>1500468</v>
      </c>
      <c r="G28" s="79">
        <v>229820</v>
      </c>
    </row>
    <row r="29" spans="2:7" s="70" customFormat="1" ht="13.2">
      <c r="B29" s="75" t="s">
        <v>68</v>
      </c>
      <c r="C29" s="79">
        <v>2334407</v>
      </c>
      <c r="D29" s="79">
        <v>1936511</v>
      </c>
      <c r="E29" s="79">
        <v>500867</v>
      </c>
      <c r="F29" s="79">
        <v>1473281</v>
      </c>
      <c r="G29" s="79">
        <v>292180</v>
      </c>
    </row>
    <row r="30" spans="2:7" s="70" customFormat="1" ht="13.2">
      <c r="B30" s="75" t="s">
        <v>150</v>
      </c>
      <c r="C30" s="79">
        <v>2368312</v>
      </c>
      <c r="D30" s="79">
        <v>1837782</v>
      </c>
      <c r="E30" s="79">
        <v>1120451</v>
      </c>
      <c r="F30" s="79">
        <v>2117170</v>
      </c>
      <c r="G30" s="79">
        <v>356490</v>
      </c>
    </row>
    <row r="31" spans="2:7" s="70" customFormat="1" ht="13.2">
      <c r="B31" s="75" t="s">
        <v>210</v>
      </c>
      <c r="C31" s="79">
        <v>2296659</v>
      </c>
      <c r="D31" s="79">
        <v>1864087</v>
      </c>
      <c r="E31" s="79">
        <v>444267</v>
      </c>
      <c r="F31" s="79">
        <v>1478311</v>
      </c>
      <c r="G31" s="79">
        <v>341644</v>
      </c>
    </row>
    <row r="32" spans="2:7" s="70" customFormat="1" ht="13.2">
      <c r="B32" s="75" t="s">
        <v>212</v>
      </c>
      <c r="C32" s="79">
        <v>2280486</v>
      </c>
      <c r="D32" s="79">
        <v>1841376</v>
      </c>
      <c r="E32" s="79">
        <v>350453</v>
      </c>
      <c r="F32" s="79">
        <v>1371309</v>
      </c>
      <c r="G32" s="79">
        <v>348616</v>
      </c>
    </row>
    <row r="33" spans="2:7" s="70" customFormat="1" ht="13.2">
      <c r="B33" s="75" t="s">
        <v>213</v>
      </c>
      <c r="C33" s="79">
        <v>2347187</v>
      </c>
      <c r="D33" s="79">
        <v>1983157</v>
      </c>
      <c r="E33" s="79">
        <v>315980</v>
      </c>
      <c r="F33" s="79">
        <v>1275492</v>
      </c>
      <c r="G33" s="79">
        <v>400442</v>
      </c>
    </row>
  </sheetData>
  <customSheetViews>
    <customSheetView guid="{D3FC31F0-BD29-4247-B134-2616A8D45937}" showPageBreaks="1" printArea="1" hiddenRows="1" view="pageBreakPreview">
      <selection activeCell="L21" sqref="L21"/>
      <pageMargins left="0.78740157480314998" right="0.39370078740157499" top="0.78740157480314998" bottom="0.78740157480314998" header="0.511811023622047" footer="0.511811023622047"/>
      <pageSetup paperSize="9" fitToHeight="0" r:id="rId1"/>
      <headerFooter alignWithMargins="0"/>
    </customSheetView>
    <customSheetView guid="{A6F2385D-50A9-5447-A4CD-F5ACD85E22FA}" showPageBreaks="1" printArea="1" hiddenRows="1" view="pageBreakPreview">
      <selection activeCell="G33" sqref="G33"/>
      <pageMargins left="0.78740157480314998" right="0.39370078740157499" top="0.78740157480314998" bottom="0.78740157480314998" header="0.511811023622047" footer="0.511811023622047"/>
      <pageSetup paperSize="9" fitToHeight="0" r:id="rId2"/>
      <headerFooter alignWithMargins="0"/>
    </customSheetView>
    <customSheetView guid="{56C7BEE8-E81C-7344-B1D8-4E7D29FBD2F8}" showPageBreaks="1" printArea="1" hiddenRows="1" view="pageBreakPreview">
      <selection activeCell="F24" sqref="F24"/>
      <pageMargins left="0.78740157480314998" right="0.39370078740157499" top="0.78740157480314998" bottom="0.78740157480314998" header="0.511811023622047" footer="0.511811023622047"/>
      <pageSetup paperSize="9" fitToHeight="0" r:id="rId3"/>
      <headerFooter alignWithMargins="0"/>
    </customSheetView>
    <customSheetView guid="{7AC37262-417B-5048-B6DF-80EFAE245CEC}" printArea="1" hiddenRows="1" view="pageBreakPreview">
      <selection activeCell="G33" sqref="B33:G33"/>
      <pageMargins left="0.78740157480314998" right="0.39370078740157499" top="0.78740157480314998" bottom="0.78740157480314998" header="0.511811023622047" footer="0.511811023622047"/>
      <pageSetup paperSize="9" fitToHeight="0" r:id="rId4"/>
      <headerFooter alignWithMargins="0"/>
    </customSheetView>
    <customSheetView guid="{79534611-7C05-6D4C-9013-7E1AE78077F5}" showPageBreaks="1" printArea="1" hiddenRows="1" view="pageBreakPreview">
      <selection activeCell="G34" sqref="G34"/>
      <pageMargins left="0.78740157480314998" right="0.39370078740157499" top="0.78740157480314998" bottom="0.78740157480314998" header="0.511811023622047" footer="0.511811023622047"/>
      <pageSetup paperSize="9" fitToHeight="0" r:id="rId5"/>
      <headerFooter alignWithMargins="0"/>
    </customSheetView>
  </customSheetViews>
  <mergeCells count="1">
    <mergeCell ref="B4:B5"/>
  </mergeCells>
  <phoneticPr fontId="9"/>
  <pageMargins left="0.78740157480314998" right="0.39370078740157499" top="0.78740157480314998" bottom="0.78740157480314998" header="0.511811023622047" footer="0.511811023622047"/>
  <pageSetup paperSize="9" fitToWidth="1" fitToHeight="0" usePrinterDefaults="1"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dimension ref="A1:AL111"/>
  <sheetViews>
    <sheetView view="pageBreakPreview" zoomScale="85" zoomScaleNormal="75" zoomScaleSheetLayoutView="85" workbookViewId="0">
      <pane xSplit="1" topLeftCell="AB1" activePane="topRight" state="frozen"/>
      <selection pane="topRight" activeCell="AI83" sqref="AI83"/>
    </sheetView>
  </sheetViews>
  <sheetFormatPr defaultColWidth="8.796875" defaultRowHeight="16.2"/>
  <cols>
    <col min="1" max="1" width="14.3984375" style="69" customWidth="1"/>
    <col min="2" max="2" width="10.69921875" style="81" customWidth="1"/>
    <col min="3" max="3" width="6.69921875" style="82" customWidth="1"/>
    <col min="4" max="4" width="6.69921875" style="83" customWidth="1"/>
    <col min="5" max="5" width="10.69921875" style="81" customWidth="1"/>
    <col min="6" max="6" width="6.69921875" style="82" customWidth="1"/>
    <col min="7" max="7" width="6.69921875" style="83" customWidth="1"/>
    <col min="8" max="8" width="10.69921875" style="81" customWidth="1"/>
    <col min="9" max="9" width="6.69921875" style="84" customWidth="1"/>
    <col min="10" max="10" width="6.69921875" style="85" customWidth="1"/>
    <col min="11" max="11" width="10.69921875" style="81" customWidth="1"/>
    <col min="12" max="12" width="6.69921875" style="82" customWidth="1"/>
    <col min="13" max="13" width="6.69921875" style="83" customWidth="1"/>
    <col min="14" max="14" width="10.69921875" style="81" customWidth="1"/>
    <col min="15" max="15" width="6.69921875" style="82" customWidth="1"/>
    <col min="16" max="16" width="6.69921875" style="83" customWidth="1"/>
    <col min="17" max="17" width="10.69921875" style="81" customWidth="1"/>
    <col min="18" max="18" width="6.69921875" style="82" customWidth="1"/>
    <col min="19" max="19" width="6.69921875" style="83" customWidth="1"/>
    <col min="20" max="20" width="10.69921875" style="81" customWidth="1"/>
    <col min="21" max="21" width="6.69921875" style="82" customWidth="1"/>
    <col min="22" max="22" width="6.69921875" style="83" customWidth="1"/>
    <col min="23" max="23" width="10.69921875" style="81" customWidth="1"/>
    <col min="24" max="24" width="6.69921875" style="82" customWidth="1"/>
    <col min="25" max="25" width="8.69921875" style="83" customWidth="1"/>
    <col min="26" max="26" width="10.69921875" style="81" customWidth="1"/>
    <col min="27" max="27" width="6.69921875" style="82" customWidth="1"/>
    <col min="28" max="28" width="8.69921875" style="83" customWidth="1"/>
    <col min="29" max="29" width="9.5" style="69" bestFit="1" customWidth="1"/>
    <col min="30" max="31" width="8.69921875" style="69" customWidth="1"/>
    <col min="32" max="32" width="10.09765625" style="69" bestFit="1" customWidth="1"/>
    <col min="33" max="34" width="8.69921875" style="69" customWidth="1"/>
    <col min="35" max="35" width="10.69921875" style="81" customWidth="1"/>
    <col min="36" max="36" width="6.69921875" style="82" customWidth="1"/>
    <col min="37" max="37" width="8.69921875" style="83" customWidth="1"/>
    <col min="38" max="16384" width="8.796875" style="69"/>
  </cols>
  <sheetData>
    <row r="1" spans="1:38" s="86" customFormat="1" ht="24.95" customHeight="1">
      <c r="A1" s="88" t="s">
        <v>80</v>
      </c>
      <c r="B1" s="108"/>
      <c r="C1" s="127"/>
      <c r="D1" s="148"/>
      <c r="E1" s="108"/>
      <c r="F1" s="127"/>
      <c r="G1" s="148"/>
      <c r="H1" s="108"/>
      <c r="I1" s="184"/>
      <c r="J1" s="187"/>
      <c r="K1" s="108"/>
      <c r="L1" s="127"/>
      <c r="M1" s="148"/>
      <c r="N1" s="108"/>
      <c r="O1" s="127"/>
      <c r="P1" s="148"/>
      <c r="Q1" s="108"/>
      <c r="R1" s="127"/>
      <c r="S1" s="148"/>
      <c r="T1" s="108"/>
      <c r="U1" s="127"/>
      <c r="V1" s="148"/>
      <c r="W1" s="108"/>
      <c r="X1" s="127"/>
      <c r="Y1" s="148"/>
      <c r="Z1" s="108"/>
      <c r="AA1" s="127"/>
      <c r="AB1" s="148"/>
      <c r="AC1" s="148"/>
      <c r="AD1" s="148"/>
      <c r="AE1" s="148"/>
      <c r="AF1" s="148"/>
      <c r="AG1" s="148"/>
      <c r="AH1" s="148"/>
      <c r="AI1" s="108"/>
      <c r="AJ1" s="127"/>
      <c r="AK1" s="148"/>
    </row>
    <row r="2" spans="1:38" s="72" customFormat="1" ht="15" customHeight="1">
      <c r="A2" s="89"/>
      <c r="B2" s="109"/>
      <c r="C2" s="128"/>
      <c r="D2" s="149"/>
      <c r="E2" s="109"/>
      <c r="F2" s="128"/>
      <c r="G2" s="149"/>
      <c r="H2" s="109"/>
      <c r="I2" s="185"/>
      <c r="J2" s="188"/>
      <c r="K2" s="109"/>
      <c r="L2" s="128"/>
      <c r="M2" s="149"/>
      <c r="N2" s="109"/>
      <c r="O2" s="128"/>
      <c r="P2" s="149"/>
      <c r="Q2" s="109"/>
      <c r="R2" s="128"/>
      <c r="S2" s="149"/>
      <c r="T2" s="109"/>
      <c r="U2" s="128"/>
      <c r="V2" s="149"/>
      <c r="W2" s="109"/>
      <c r="X2" s="128"/>
      <c r="Y2" s="149"/>
      <c r="Z2" s="109"/>
      <c r="AA2" s="128"/>
      <c r="AB2" s="149"/>
      <c r="AC2" s="149"/>
      <c r="AD2" s="149"/>
      <c r="AE2" s="149"/>
      <c r="AF2" s="149"/>
      <c r="AG2" s="149"/>
      <c r="AH2" s="149"/>
      <c r="AI2" s="109"/>
      <c r="AJ2" s="128"/>
      <c r="AK2" s="149"/>
    </row>
    <row r="3" spans="1:38" s="2" customFormat="1" ht="15" hidden="1" customHeight="1">
      <c r="A3" s="90" t="s">
        <v>81</v>
      </c>
      <c r="B3" s="110" t="s">
        <v>82</v>
      </c>
      <c r="C3" s="129"/>
      <c r="D3" s="150"/>
      <c r="E3" s="169" t="s">
        <v>84</v>
      </c>
      <c r="F3" s="129"/>
      <c r="G3" s="176"/>
      <c r="H3" s="110" t="s">
        <v>86</v>
      </c>
      <c r="I3" s="129"/>
      <c r="J3" s="150"/>
      <c r="K3" s="169" t="s">
        <v>14</v>
      </c>
      <c r="L3" s="129"/>
      <c r="M3" s="176"/>
      <c r="N3" s="203" t="s">
        <v>29</v>
      </c>
      <c r="O3" s="209"/>
      <c r="P3" s="211"/>
      <c r="Q3" s="216" t="s">
        <v>36</v>
      </c>
      <c r="R3" s="217"/>
      <c r="S3" s="219"/>
      <c r="T3" s="216" t="s">
        <v>36</v>
      </c>
      <c r="U3" s="217"/>
      <c r="V3" s="219"/>
      <c r="W3" s="216" t="s">
        <v>36</v>
      </c>
      <c r="X3" s="217"/>
      <c r="Y3" s="219"/>
      <c r="Z3" s="216" t="s">
        <v>36</v>
      </c>
      <c r="AA3" s="217"/>
      <c r="AB3" s="219"/>
      <c r="AC3" s="217"/>
      <c r="AD3" s="217"/>
      <c r="AE3" s="217"/>
      <c r="AF3" s="217"/>
      <c r="AG3" s="217"/>
      <c r="AH3" s="217"/>
      <c r="AI3" s="216" t="s">
        <v>36</v>
      </c>
      <c r="AJ3" s="217"/>
      <c r="AK3" s="219"/>
      <c r="AL3" s="277"/>
    </row>
    <row r="4" spans="1:38" s="2" customFormat="1" ht="27.15" hidden="1">
      <c r="A4" s="91"/>
      <c r="B4" s="111" t="s">
        <v>89</v>
      </c>
      <c r="C4" s="130" t="s">
        <v>90</v>
      </c>
      <c r="D4" s="151" t="s">
        <v>91</v>
      </c>
      <c r="E4" s="170" t="s">
        <v>89</v>
      </c>
      <c r="F4" s="130" t="s">
        <v>90</v>
      </c>
      <c r="G4" s="177" t="s">
        <v>91</v>
      </c>
      <c r="H4" s="111" t="s">
        <v>89</v>
      </c>
      <c r="I4" s="130" t="s">
        <v>90</v>
      </c>
      <c r="J4" s="151" t="s">
        <v>91</v>
      </c>
      <c r="K4" s="170" t="s">
        <v>89</v>
      </c>
      <c r="L4" s="130" t="s">
        <v>90</v>
      </c>
      <c r="M4" s="177" t="s">
        <v>91</v>
      </c>
      <c r="N4" s="111" t="s">
        <v>89</v>
      </c>
      <c r="O4" s="130" t="s">
        <v>90</v>
      </c>
      <c r="P4" s="151" t="s">
        <v>91</v>
      </c>
      <c r="Q4" s="111" t="s">
        <v>89</v>
      </c>
      <c r="R4" s="130" t="s">
        <v>90</v>
      </c>
      <c r="S4" s="151" t="s">
        <v>91</v>
      </c>
      <c r="T4" s="111" t="s">
        <v>89</v>
      </c>
      <c r="U4" s="130" t="s">
        <v>90</v>
      </c>
      <c r="V4" s="151" t="s">
        <v>91</v>
      </c>
      <c r="W4" s="111" t="s">
        <v>89</v>
      </c>
      <c r="X4" s="130" t="s">
        <v>90</v>
      </c>
      <c r="Y4" s="151" t="s">
        <v>91</v>
      </c>
      <c r="Z4" s="111" t="s">
        <v>89</v>
      </c>
      <c r="AA4" s="130" t="s">
        <v>90</v>
      </c>
      <c r="AB4" s="151" t="s">
        <v>91</v>
      </c>
      <c r="AC4" s="247"/>
      <c r="AD4" s="247"/>
      <c r="AE4" s="247"/>
      <c r="AF4" s="247"/>
      <c r="AG4" s="247"/>
      <c r="AH4" s="247"/>
      <c r="AI4" s="111" t="s">
        <v>89</v>
      </c>
      <c r="AJ4" s="130" t="s">
        <v>90</v>
      </c>
      <c r="AK4" s="151" t="s">
        <v>91</v>
      </c>
      <c r="AL4" s="277"/>
    </row>
    <row r="5" spans="1:38" s="2" customFormat="1" ht="18" hidden="1" customHeight="1">
      <c r="A5" s="92" t="s">
        <v>92</v>
      </c>
      <c r="B5" s="112">
        <v>10110661</v>
      </c>
      <c r="C5" s="131">
        <v>29.8</v>
      </c>
      <c r="D5" s="152">
        <v>8.6</v>
      </c>
      <c r="E5" s="171">
        <v>10142173</v>
      </c>
      <c r="F5" s="131">
        <v>39.200000000000003</v>
      </c>
      <c r="G5" s="178">
        <v>0.3</v>
      </c>
      <c r="H5" s="112">
        <v>10854366</v>
      </c>
      <c r="I5" s="131">
        <v>41.5</v>
      </c>
      <c r="J5" s="152">
        <v>7</v>
      </c>
      <c r="K5" s="171">
        <v>10755081</v>
      </c>
      <c r="L5" s="131">
        <v>36.1</v>
      </c>
      <c r="M5" s="178">
        <v>-0.9</v>
      </c>
      <c r="N5" s="112">
        <v>11033573</v>
      </c>
      <c r="O5" s="131">
        <v>29.8</v>
      </c>
      <c r="P5" s="152">
        <v>2.6</v>
      </c>
      <c r="Q5" s="171">
        <v>10689502</v>
      </c>
      <c r="R5" s="131">
        <v>38.200000000000003</v>
      </c>
      <c r="S5" s="178">
        <v>-3.1</v>
      </c>
      <c r="T5" s="171">
        <v>10689502</v>
      </c>
      <c r="U5" s="131">
        <v>38.200000000000003</v>
      </c>
      <c r="V5" s="178">
        <v>-3.1</v>
      </c>
      <c r="W5" s="171">
        <v>10689502</v>
      </c>
      <c r="X5" s="131">
        <v>38.200000000000003</v>
      </c>
      <c r="Y5" s="178">
        <v>-3.1</v>
      </c>
      <c r="Z5" s="171">
        <v>10689502</v>
      </c>
      <c r="AA5" s="131">
        <v>38.200000000000003</v>
      </c>
      <c r="AB5" s="178">
        <v>-3.1</v>
      </c>
      <c r="AC5" s="152"/>
      <c r="AD5" s="152"/>
      <c r="AE5" s="152"/>
      <c r="AF5" s="152"/>
      <c r="AG5" s="152"/>
      <c r="AH5" s="152"/>
      <c r="AI5" s="171">
        <v>10689502</v>
      </c>
      <c r="AJ5" s="131">
        <v>38.200000000000003</v>
      </c>
      <c r="AK5" s="178">
        <v>-3.1</v>
      </c>
      <c r="AL5" s="2"/>
    </row>
    <row r="6" spans="1:38" s="2" customFormat="1" ht="18" hidden="1" customHeight="1">
      <c r="A6" s="93" t="s">
        <v>94</v>
      </c>
      <c r="B6" s="113">
        <v>540515</v>
      </c>
      <c r="C6" s="132">
        <v>1.6</v>
      </c>
      <c r="D6" s="153">
        <v>2.2999999999999998</v>
      </c>
      <c r="E6" s="172">
        <v>587449</v>
      </c>
      <c r="F6" s="132">
        <v>2.2999999999999998</v>
      </c>
      <c r="G6" s="179">
        <v>8.6999999999999993</v>
      </c>
      <c r="H6" s="113">
        <v>340440</v>
      </c>
      <c r="I6" s="132">
        <v>1.3</v>
      </c>
      <c r="J6" s="153">
        <v>-42</v>
      </c>
      <c r="K6" s="172">
        <v>207502</v>
      </c>
      <c r="L6" s="132">
        <v>0.7</v>
      </c>
      <c r="M6" s="179">
        <v>-39</v>
      </c>
      <c r="N6" s="113">
        <v>212246</v>
      </c>
      <c r="O6" s="132">
        <v>0.6</v>
      </c>
      <c r="P6" s="153">
        <v>2.2999999999999998</v>
      </c>
      <c r="Q6" s="172">
        <v>216076</v>
      </c>
      <c r="R6" s="132">
        <v>0.8</v>
      </c>
      <c r="S6" s="179">
        <v>1.8</v>
      </c>
      <c r="T6" s="172">
        <v>216076</v>
      </c>
      <c r="U6" s="132">
        <v>0.8</v>
      </c>
      <c r="V6" s="179">
        <v>1.8</v>
      </c>
      <c r="W6" s="172">
        <v>216076</v>
      </c>
      <c r="X6" s="132">
        <v>0.8</v>
      </c>
      <c r="Y6" s="179">
        <v>1.8</v>
      </c>
      <c r="Z6" s="172">
        <v>216076</v>
      </c>
      <c r="AA6" s="132">
        <v>0.8</v>
      </c>
      <c r="AB6" s="179">
        <v>1.8</v>
      </c>
      <c r="AC6" s="153"/>
      <c r="AD6" s="153"/>
      <c r="AE6" s="153"/>
      <c r="AF6" s="153"/>
      <c r="AG6" s="153"/>
      <c r="AH6" s="153"/>
      <c r="AI6" s="172">
        <v>216076</v>
      </c>
      <c r="AJ6" s="132">
        <v>0.8</v>
      </c>
      <c r="AK6" s="179">
        <v>1.8</v>
      </c>
      <c r="AL6" s="2"/>
    </row>
    <row r="7" spans="1:38" s="2" customFormat="1" ht="18" hidden="1" customHeight="1">
      <c r="A7" s="93" t="s">
        <v>95</v>
      </c>
      <c r="B7" s="113">
        <v>342854</v>
      </c>
      <c r="C7" s="132">
        <v>1</v>
      </c>
      <c r="D7" s="153">
        <v>-8.6999999999999993</v>
      </c>
      <c r="E7" s="172">
        <v>181665</v>
      </c>
      <c r="F7" s="132">
        <v>0.7</v>
      </c>
      <c r="G7" s="179">
        <v>-47</v>
      </c>
      <c r="H7" s="113">
        <v>148033</v>
      </c>
      <c r="I7" s="132">
        <v>0.6</v>
      </c>
      <c r="J7" s="153">
        <v>-18.5</v>
      </c>
      <c r="K7" s="172">
        <v>125402</v>
      </c>
      <c r="L7" s="132">
        <v>0.4</v>
      </c>
      <c r="M7" s="179">
        <v>-15.3</v>
      </c>
      <c r="N7" s="113">
        <v>133590</v>
      </c>
      <c r="O7" s="132">
        <v>0.4</v>
      </c>
      <c r="P7" s="153">
        <v>6.5</v>
      </c>
      <c r="Q7" s="172">
        <v>563355</v>
      </c>
      <c r="R7" s="132">
        <v>2</v>
      </c>
      <c r="S7" s="179">
        <v>321.7</v>
      </c>
      <c r="T7" s="172">
        <v>563355</v>
      </c>
      <c r="U7" s="132">
        <v>2</v>
      </c>
      <c r="V7" s="179">
        <v>321.7</v>
      </c>
      <c r="W7" s="172">
        <v>563355</v>
      </c>
      <c r="X7" s="132">
        <v>2</v>
      </c>
      <c r="Y7" s="179">
        <v>321.7</v>
      </c>
      <c r="Z7" s="172">
        <v>563355</v>
      </c>
      <c r="AA7" s="132">
        <v>2</v>
      </c>
      <c r="AB7" s="179">
        <v>321.7</v>
      </c>
      <c r="AC7" s="153"/>
      <c r="AD7" s="153"/>
      <c r="AE7" s="153"/>
      <c r="AF7" s="153"/>
      <c r="AG7" s="153"/>
      <c r="AH7" s="153"/>
      <c r="AI7" s="172">
        <v>563355</v>
      </c>
      <c r="AJ7" s="132">
        <v>2</v>
      </c>
      <c r="AK7" s="179">
        <v>321.7</v>
      </c>
      <c r="AL7" s="2"/>
    </row>
    <row r="8" spans="1:38" s="2" customFormat="1" ht="18" hidden="1" customHeight="1">
      <c r="A8" s="93" t="s">
        <v>96</v>
      </c>
      <c r="B8" s="114"/>
      <c r="C8" s="133"/>
      <c r="D8" s="154"/>
      <c r="E8" s="173"/>
      <c r="F8" s="133"/>
      <c r="G8" s="180"/>
      <c r="H8" s="114"/>
      <c r="I8" s="133"/>
      <c r="J8" s="154"/>
      <c r="K8" s="173"/>
      <c r="L8" s="133"/>
      <c r="M8" s="180"/>
      <c r="N8" s="114"/>
      <c r="O8" s="133"/>
      <c r="P8" s="154"/>
      <c r="Q8" s="173"/>
      <c r="R8" s="133"/>
      <c r="S8" s="180"/>
      <c r="T8" s="173"/>
      <c r="U8" s="133"/>
      <c r="V8" s="180"/>
      <c r="W8" s="122"/>
      <c r="X8" s="137"/>
      <c r="Y8" s="161"/>
      <c r="Z8" s="122"/>
      <c r="AA8" s="137"/>
      <c r="AB8" s="161"/>
      <c r="AC8" s="192"/>
      <c r="AD8" s="192"/>
      <c r="AE8" s="192"/>
      <c r="AF8" s="192"/>
      <c r="AG8" s="192"/>
      <c r="AH8" s="192"/>
      <c r="AI8" s="122"/>
      <c r="AJ8" s="137"/>
      <c r="AK8" s="161"/>
      <c r="AL8" s="2"/>
    </row>
    <row r="9" spans="1:38" s="2" customFormat="1" ht="27.95" hidden="1" customHeight="1">
      <c r="A9" s="94" t="s">
        <v>97</v>
      </c>
      <c r="B9" s="114"/>
      <c r="C9" s="133"/>
      <c r="D9" s="154"/>
      <c r="E9" s="173"/>
      <c r="F9" s="133"/>
      <c r="G9" s="180"/>
      <c r="H9" s="114"/>
      <c r="I9" s="133"/>
      <c r="J9" s="154"/>
      <c r="K9" s="173"/>
      <c r="L9" s="133"/>
      <c r="M9" s="180"/>
      <c r="N9" s="114"/>
      <c r="O9" s="133"/>
      <c r="P9" s="154"/>
      <c r="Q9" s="173"/>
      <c r="R9" s="133"/>
      <c r="S9" s="180"/>
      <c r="T9" s="173"/>
      <c r="U9" s="133"/>
      <c r="V9" s="180"/>
      <c r="W9" s="122"/>
      <c r="X9" s="137"/>
      <c r="Y9" s="161"/>
      <c r="Z9" s="122"/>
      <c r="AA9" s="137"/>
      <c r="AB9" s="161"/>
      <c r="AC9" s="192"/>
      <c r="AD9" s="192"/>
      <c r="AE9" s="192"/>
      <c r="AF9" s="192"/>
      <c r="AG9" s="192"/>
      <c r="AH9" s="192"/>
      <c r="AI9" s="122"/>
      <c r="AJ9" s="137"/>
      <c r="AK9" s="161"/>
      <c r="AL9" s="2"/>
    </row>
    <row r="10" spans="1:38" s="2" customFormat="1" ht="27.95" hidden="1" customHeight="1">
      <c r="A10" s="94" t="s">
        <v>98</v>
      </c>
      <c r="B10" s="114"/>
      <c r="C10" s="133"/>
      <c r="D10" s="154"/>
      <c r="E10" s="173"/>
      <c r="F10" s="133"/>
      <c r="G10" s="180"/>
      <c r="H10" s="113">
        <v>176914</v>
      </c>
      <c r="I10" s="132">
        <v>0.7</v>
      </c>
      <c r="J10" s="153" t="s">
        <v>99</v>
      </c>
      <c r="K10" s="172">
        <v>800614</v>
      </c>
      <c r="L10" s="132">
        <v>2.7</v>
      </c>
      <c r="M10" s="179">
        <v>352.5</v>
      </c>
      <c r="N10" s="113">
        <v>761357</v>
      </c>
      <c r="O10" s="132">
        <v>2.1</v>
      </c>
      <c r="P10" s="153">
        <v>-4.9000000000000004</v>
      </c>
      <c r="Q10" s="172">
        <v>785165</v>
      </c>
      <c r="R10" s="132">
        <v>2.8</v>
      </c>
      <c r="S10" s="179">
        <v>3.1</v>
      </c>
      <c r="T10" s="172">
        <v>785165</v>
      </c>
      <c r="U10" s="132">
        <v>2.8</v>
      </c>
      <c r="V10" s="179">
        <v>3.1</v>
      </c>
      <c r="W10" s="172">
        <v>785165</v>
      </c>
      <c r="X10" s="132">
        <v>2.8</v>
      </c>
      <c r="Y10" s="179">
        <v>3.1</v>
      </c>
      <c r="Z10" s="172">
        <v>785165</v>
      </c>
      <c r="AA10" s="132">
        <v>2.8</v>
      </c>
      <c r="AB10" s="179">
        <v>3.1</v>
      </c>
      <c r="AC10" s="153"/>
      <c r="AD10" s="153"/>
      <c r="AE10" s="153"/>
      <c r="AF10" s="153"/>
      <c r="AG10" s="153"/>
      <c r="AH10" s="153"/>
      <c r="AI10" s="172">
        <v>785165</v>
      </c>
      <c r="AJ10" s="132">
        <v>2.8</v>
      </c>
      <c r="AK10" s="179">
        <v>3.1</v>
      </c>
      <c r="AL10" s="2"/>
    </row>
    <row r="11" spans="1:38" s="2" customFormat="1" ht="27.95" hidden="1" customHeight="1">
      <c r="A11" s="94" t="s">
        <v>101</v>
      </c>
      <c r="B11" s="113">
        <v>37254</v>
      </c>
      <c r="C11" s="132">
        <v>0.109689649897926</v>
      </c>
      <c r="D11" s="153">
        <v>-0.2</v>
      </c>
      <c r="E11" s="172">
        <v>34901</v>
      </c>
      <c r="F11" s="132">
        <v>0.1</v>
      </c>
      <c r="G11" s="179">
        <v>-6.3</v>
      </c>
      <c r="H11" s="113">
        <v>28566</v>
      </c>
      <c r="I11" s="132">
        <v>0.1</v>
      </c>
      <c r="J11" s="153">
        <v>-18.2</v>
      </c>
      <c r="K11" s="172">
        <v>29403</v>
      </c>
      <c r="L11" s="132">
        <v>0.1</v>
      </c>
      <c r="M11" s="179">
        <v>2.9</v>
      </c>
      <c r="N11" s="113">
        <v>30697</v>
      </c>
      <c r="O11" s="132">
        <v>0.1</v>
      </c>
      <c r="P11" s="153">
        <v>4.4000000000000004</v>
      </c>
      <c r="Q11" s="172">
        <v>32314</v>
      </c>
      <c r="R11" s="132">
        <v>0.1</v>
      </c>
      <c r="S11" s="179">
        <v>5.3</v>
      </c>
      <c r="T11" s="172">
        <v>32314</v>
      </c>
      <c r="U11" s="132">
        <v>0.1</v>
      </c>
      <c r="V11" s="179">
        <v>5.3</v>
      </c>
      <c r="W11" s="172">
        <v>32314</v>
      </c>
      <c r="X11" s="132">
        <v>0.1</v>
      </c>
      <c r="Y11" s="179">
        <v>5.3</v>
      </c>
      <c r="Z11" s="172">
        <v>32314</v>
      </c>
      <c r="AA11" s="132">
        <v>0.1</v>
      </c>
      <c r="AB11" s="179">
        <v>5.3</v>
      </c>
      <c r="AC11" s="153"/>
      <c r="AD11" s="153"/>
      <c r="AE11" s="153"/>
      <c r="AF11" s="153"/>
      <c r="AG11" s="153"/>
      <c r="AH11" s="153"/>
      <c r="AI11" s="172">
        <v>32314</v>
      </c>
      <c r="AJ11" s="132">
        <v>0.1</v>
      </c>
      <c r="AK11" s="179">
        <v>5.3</v>
      </c>
      <c r="AL11" s="2"/>
    </row>
    <row r="12" spans="1:38" s="2" customFormat="1" ht="27.95" hidden="1" customHeight="1">
      <c r="A12" s="94" t="s">
        <v>102</v>
      </c>
      <c r="B12" s="113">
        <v>1449</v>
      </c>
      <c r="C12" s="132">
        <v>0</v>
      </c>
      <c r="D12" s="153">
        <v>1.5</v>
      </c>
      <c r="E12" s="172">
        <v>1469</v>
      </c>
      <c r="F12" s="132">
        <v>0</v>
      </c>
      <c r="G12" s="179">
        <v>1.4</v>
      </c>
      <c r="H12" s="113">
        <v>2605</v>
      </c>
      <c r="I12" s="132">
        <v>0</v>
      </c>
      <c r="J12" s="153">
        <v>77.3</v>
      </c>
      <c r="K12" s="172">
        <v>2731</v>
      </c>
      <c r="L12" s="132">
        <v>0</v>
      </c>
      <c r="M12" s="179">
        <v>4.8</v>
      </c>
      <c r="N12" s="113">
        <v>2539</v>
      </c>
      <c r="O12" s="132">
        <v>0</v>
      </c>
      <c r="P12" s="153">
        <v>-7</v>
      </c>
      <c r="Q12" s="172">
        <v>434</v>
      </c>
      <c r="R12" s="132">
        <v>0</v>
      </c>
      <c r="S12" s="179">
        <v>-82.9</v>
      </c>
      <c r="T12" s="172">
        <v>434</v>
      </c>
      <c r="U12" s="132">
        <v>0</v>
      </c>
      <c r="V12" s="179">
        <v>-82.9</v>
      </c>
      <c r="W12" s="172">
        <v>434</v>
      </c>
      <c r="X12" s="132">
        <v>0</v>
      </c>
      <c r="Y12" s="179">
        <v>-82.9</v>
      </c>
      <c r="Z12" s="172">
        <v>434</v>
      </c>
      <c r="AA12" s="132">
        <v>0</v>
      </c>
      <c r="AB12" s="179">
        <v>-82.9</v>
      </c>
      <c r="AC12" s="153"/>
      <c r="AD12" s="153"/>
      <c r="AE12" s="153"/>
      <c r="AF12" s="153"/>
      <c r="AG12" s="153"/>
      <c r="AH12" s="153"/>
      <c r="AI12" s="172">
        <v>434</v>
      </c>
      <c r="AJ12" s="132">
        <v>0</v>
      </c>
      <c r="AK12" s="179">
        <v>-82.9</v>
      </c>
      <c r="AL12" s="2"/>
    </row>
    <row r="13" spans="1:38" s="2" customFormat="1" ht="27.95" hidden="1" customHeight="1">
      <c r="A13" s="94" t="s">
        <v>103</v>
      </c>
      <c r="B13" s="113">
        <v>178029</v>
      </c>
      <c r="C13" s="132">
        <v>0.5</v>
      </c>
      <c r="D13" s="153">
        <v>10.199999999999999</v>
      </c>
      <c r="E13" s="172">
        <v>192073</v>
      </c>
      <c r="F13" s="132">
        <v>0.7</v>
      </c>
      <c r="G13" s="179">
        <v>7.9</v>
      </c>
      <c r="H13" s="113">
        <v>183203</v>
      </c>
      <c r="I13" s="132">
        <v>0.7</v>
      </c>
      <c r="J13" s="153">
        <v>-4.5999999999999996</v>
      </c>
      <c r="K13" s="172">
        <v>153771</v>
      </c>
      <c r="L13" s="132">
        <v>0.5</v>
      </c>
      <c r="M13" s="179">
        <v>-16.100000000000001</v>
      </c>
      <c r="N13" s="113">
        <v>146580</v>
      </c>
      <c r="O13" s="132">
        <v>0.4</v>
      </c>
      <c r="P13" s="153">
        <v>-4.7</v>
      </c>
      <c r="Q13" s="172">
        <v>148262</v>
      </c>
      <c r="R13" s="132">
        <v>0.5</v>
      </c>
      <c r="S13" s="179">
        <v>1.1000000000000001</v>
      </c>
      <c r="T13" s="172">
        <v>148262</v>
      </c>
      <c r="U13" s="132">
        <v>0.5</v>
      </c>
      <c r="V13" s="179">
        <v>1.1000000000000001</v>
      </c>
      <c r="W13" s="172">
        <v>148262</v>
      </c>
      <c r="X13" s="132">
        <v>0.5</v>
      </c>
      <c r="Y13" s="179">
        <v>1.1000000000000001</v>
      </c>
      <c r="Z13" s="172">
        <v>148262</v>
      </c>
      <c r="AA13" s="132">
        <v>0.5</v>
      </c>
      <c r="AB13" s="179">
        <v>1.1000000000000001</v>
      </c>
      <c r="AC13" s="153"/>
      <c r="AD13" s="153"/>
      <c r="AE13" s="153"/>
      <c r="AF13" s="153"/>
      <c r="AG13" s="153"/>
      <c r="AH13" s="153"/>
      <c r="AI13" s="172">
        <v>148262</v>
      </c>
      <c r="AJ13" s="132">
        <v>0.5</v>
      </c>
      <c r="AK13" s="179">
        <v>1.1000000000000001</v>
      </c>
      <c r="AL13" s="2"/>
    </row>
    <row r="14" spans="1:38" s="2" customFormat="1" ht="18" hidden="1" customHeight="1">
      <c r="A14" s="93" t="s">
        <v>59</v>
      </c>
      <c r="B14" s="114"/>
      <c r="C14" s="133"/>
      <c r="D14" s="154"/>
      <c r="E14" s="173"/>
      <c r="F14" s="133"/>
      <c r="G14" s="180"/>
      <c r="H14" s="114"/>
      <c r="I14" s="133"/>
      <c r="J14" s="154"/>
      <c r="K14" s="173"/>
      <c r="L14" s="133"/>
      <c r="M14" s="180"/>
      <c r="N14" s="113">
        <v>375941</v>
      </c>
      <c r="O14" s="132">
        <v>1</v>
      </c>
      <c r="P14" s="153" t="s">
        <v>99</v>
      </c>
      <c r="Q14" s="172">
        <v>454503</v>
      </c>
      <c r="R14" s="132">
        <v>1.6</v>
      </c>
      <c r="S14" s="179">
        <v>20.9</v>
      </c>
      <c r="T14" s="172">
        <v>454503</v>
      </c>
      <c r="U14" s="132">
        <v>1.6</v>
      </c>
      <c r="V14" s="179">
        <v>20.9</v>
      </c>
      <c r="W14" s="172">
        <v>454503</v>
      </c>
      <c r="X14" s="132">
        <v>1.6</v>
      </c>
      <c r="Y14" s="179">
        <v>20.9</v>
      </c>
      <c r="Z14" s="172">
        <v>454503</v>
      </c>
      <c r="AA14" s="132">
        <v>1.6</v>
      </c>
      <c r="AB14" s="179">
        <v>20.9</v>
      </c>
      <c r="AC14" s="153"/>
      <c r="AD14" s="153"/>
      <c r="AE14" s="153"/>
      <c r="AF14" s="153"/>
      <c r="AG14" s="153"/>
      <c r="AH14" s="153"/>
      <c r="AI14" s="172">
        <v>454503</v>
      </c>
      <c r="AJ14" s="132">
        <v>1.6</v>
      </c>
      <c r="AK14" s="179">
        <v>20.9</v>
      </c>
      <c r="AL14" s="2"/>
    </row>
    <row r="15" spans="1:38" s="2" customFormat="1" ht="18" hidden="1" customHeight="1">
      <c r="A15" s="93" t="s">
        <v>106</v>
      </c>
      <c r="B15" s="113">
        <v>5732772</v>
      </c>
      <c r="C15" s="132">
        <v>16.899999999999999</v>
      </c>
      <c r="D15" s="153">
        <v>0.9</v>
      </c>
      <c r="E15" s="172">
        <v>5445202</v>
      </c>
      <c r="F15" s="132">
        <v>21</v>
      </c>
      <c r="G15" s="179">
        <v>-5</v>
      </c>
      <c r="H15" s="113">
        <v>6375902</v>
      </c>
      <c r="I15" s="132">
        <v>24.4</v>
      </c>
      <c r="J15" s="153">
        <v>17.100000000000001</v>
      </c>
      <c r="K15" s="172">
        <v>6924539</v>
      </c>
      <c r="L15" s="132">
        <v>23.2</v>
      </c>
      <c r="M15" s="179">
        <v>8.6</v>
      </c>
      <c r="N15" s="113">
        <v>7675067</v>
      </c>
      <c r="O15" s="132">
        <v>20.7</v>
      </c>
      <c r="P15" s="153">
        <v>10.8</v>
      </c>
      <c r="Q15" s="172">
        <v>7697864</v>
      </c>
      <c r="R15" s="132">
        <v>27.5</v>
      </c>
      <c r="S15" s="179">
        <v>0.3</v>
      </c>
      <c r="T15" s="172">
        <v>7697864</v>
      </c>
      <c r="U15" s="132">
        <v>27.5</v>
      </c>
      <c r="V15" s="179">
        <v>0.3</v>
      </c>
      <c r="W15" s="172">
        <v>7697864</v>
      </c>
      <c r="X15" s="132">
        <v>27.5</v>
      </c>
      <c r="Y15" s="179">
        <v>0.3</v>
      </c>
      <c r="Z15" s="172">
        <v>7697864</v>
      </c>
      <c r="AA15" s="132">
        <v>27.5</v>
      </c>
      <c r="AB15" s="179">
        <v>0.3</v>
      </c>
      <c r="AC15" s="153"/>
      <c r="AD15" s="153"/>
      <c r="AE15" s="153"/>
      <c r="AF15" s="153"/>
      <c r="AG15" s="153"/>
      <c r="AH15" s="153"/>
      <c r="AI15" s="172">
        <v>7697864</v>
      </c>
      <c r="AJ15" s="132">
        <v>27.5</v>
      </c>
      <c r="AK15" s="179">
        <v>0.3</v>
      </c>
      <c r="AL15" s="2"/>
    </row>
    <row r="16" spans="1:38" s="2" customFormat="1" ht="27.95" hidden="1" customHeight="1">
      <c r="A16" s="94" t="s">
        <v>107</v>
      </c>
      <c r="B16" s="113">
        <v>29077</v>
      </c>
      <c r="C16" s="132">
        <v>0.1</v>
      </c>
      <c r="D16" s="153">
        <v>1.6</v>
      </c>
      <c r="E16" s="172">
        <v>30424</v>
      </c>
      <c r="F16" s="132">
        <v>0.1</v>
      </c>
      <c r="G16" s="179">
        <v>4.5999999999999996</v>
      </c>
      <c r="H16" s="113">
        <v>32341</v>
      </c>
      <c r="I16" s="132">
        <v>0.1</v>
      </c>
      <c r="J16" s="153">
        <v>6.3</v>
      </c>
      <c r="K16" s="172">
        <v>33888</v>
      </c>
      <c r="L16" s="132">
        <v>0.1</v>
      </c>
      <c r="M16" s="179">
        <v>4.8</v>
      </c>
      <c r="N16" s="113">
        <v>34608</v>
      </c>
      <c r="O16" s="132">
        <v>0.1</v>
      </c>
      <c r="P16" s="153">
        <v>2.1</v>
      </c>
      <c r="Q16" s="172">
        <v>29510</v>
      </c>
      <c r="R16" s="132">
        <v>0.1</v>
      </c>
      <c r="S16" s="179">
        <v>-14.7</v>
      </c>
      <c r="T16" s="172">
        <v>29510</v>
      </c>
      <c r="U16" s="132">
        <v>0.1</v>
      </c>
      <c r="V16" s="179">
        <v>-14.7</v>
      </c>
      <c r="W16" s="172">
        <v>29510</v>
      </c>
      <c r="X16" s="132">
        <v>0.1</v>
      </c>
      <c r="Y16" s="179">
        <v>-14.7</v>
      </c>
      <c r="Z16" s="172">
        <v>29510</v>
      </c>
      <c r="AA16" s="132">
        <v>0.1</v>
      </c>
      <c r="AB16" s="179">
        <v>-14.7</v>
      </c>
      <c r="AC16" s="153"/>
      <c r="AD16" s="153"/>
      <c r="AE16" s="153"/>
      <c r="AF16" s="153"/>
      <c r="AG16" s="153"/>
      <c r="AH16" s="153"/>
      <c r="AI16" s="172">
        <v>29510</v>
      </c>
      <c r="AJ16" s="132">
        <v>0.1</v>
      </c>
      <c r="AK16" s="179">
        <v>-14.7</v>
      </c>
      <c r="AL16" s="2"/>
    </row>
    <row r="17" spans="1:37" s="2" customFormat="1" ht="18" hidden="1" customHeight="1">
      <c r="A17" s="93" t="s">
        <v>109</v>
      </c>
      <c r="B17" s="113">
        <v>331513</v>
      </c>
      <c r="C17" s="132">
        <v>1</v>
      </c>
      <c r="D17" s="153">
        <v>8.1</v>
      </c>
      <c r="E17" s="172">
        <v>370586</v>
      </c>
      <c r="F17" s="132">
        <v>1.4</v>
      </c>
      <c r="G17" s="179">
        <v>11.8</v>
      </c>
      <c r="H17" s="113">
        <v>398638</v>
      </c>
      <c r="I17" s="132">
        <v>1.5</v>
      </c>
      <c r="J17" s="153">
        <v>7.6</v>
      </c>
      <c r="K17" s="172">
        <v>435969</v>
      </c>
      <c r="L17" s="132">
        <v>1.5</v>
      </c>
      <c r="M17" s="179">
        <v>9.4</v>
      </c>
      <c r="N17" s="113">
        <v>437146</v>
      </c>
      <c r="O17" s="132">
        <v>1.2</v>
      </c>
      <c r="P17" s="153">
        <v>0.3</v>
      </c>
      <c r="Q17" s="172">
        <v>403303</v>
      </c>
      <c r="R17" s="132">
        <v>1.4</v>
      </c>
      <c r="S17" s="179">
        <v>-7.7</v>
      </c>
      <c r="T17" s="172">
        <v>403303</v>
      </c>
      <c r="U17" s="132">
        <v>1.4</v>
      </c>
      <c r="V17" s="179">
        <v>-7.7</v>
      </c>
      <c r="W17" s="172">
        <v>403303</v>
      </c>
      <c r="X17" s="132">
        <v>1.4</v>
      </c>
      <c r="Y17" s="179">
        <v>-7.7</v>
      </c>
      <c r="Z17" s="172">
        <v>403303</v>
      </c>
      <c r="AA17" s="132">
        <v>1.4</v>
      </c>
      <c r="AB17" s="179">
        <v>-7.7</v>
      </c>
      <c r="AC17" s="153"/>
      <c r="AD17" s="153"/>
      <c r="AE17" s="153"/>
      <c r="AF17" s="153"/>
      <c r="AG17" s="153"/>
      <c r="AH17" s="153"/>
      <c r="AI17" s="172">
        <v>403303</v>
      </c>
      <c r="AJ17" s="132">
        <v>1.4</v>
      </c>
      <c r="AK17" s="179">
        <v>-7.7</v>
      </c>
    </row>
    <row r="18" spans="1:37" s="2" customFormat="1" ht="18" hidden="1" customHeight="1">
      <c r="A18" s="93" t="s">
        <v>110</v>
      </c>
      <c r="B18" s="113">
        <v>244704</v>
      </c>
      <c r="C18" s="132">
        <v>0.7</v>
      </c>
      <c r="D18" s="153">
        <v>10.6</v>
      </c>
      <c r="E18" s="172">
        <v>264599</v>
      </c>
      <c r="F18" s="132">
        <v>1</v>
      </c>
      <c r="G18" s="179">
        <v>8.1</v>
      </c>
      <c r="H18" s="113">
        <v>276443</v>
      </c>
      <c r="I18" s="132">
        <v>1.1000000000000001</v>
      </c>
      <c r="J18" s="153">
        <v>4.5</v>
      </c>
      <c r="K18" s="172">
        <v>371839</v>
      </c>
      <c r="L18" s="132">
        <v>1.2</v>
      </c>
      <c r="M18" s="179">
        <v>34.5</v>
      </c>
      <c r="N18" s="113">
        <v>370112</v>
      </c>
      <c r="O18" s="132">
        <v>1</v>
      </c>
      <c r="P18" s="153">
        <v>-0.5</v>
      </c>
      <c r="Q18" s="172">
        <v>398847</v>
      </c>
      <c r="R18" s="132">
        <v>1.4</v>
      </c>
      <c r="S18" s="179">
        <v>7.8</v>
      </c>
      <c r="T18" s="172">
        <v>398847</v>
      </c>
      <c r="U18" s="132">
        <v>1.4</v>
      </c>
      <c r="V18" s="179">
        <v>7.8</v>
      </c>
      <c r="W18" s="172">
        <v>398847</v>
      </c>
      <c r="X18" s="132">
        <v>1.4</v>
      </c>
      <c r="Y18" s="179">
        <v>7.8</v>
      </c>
      <c r="Z18" s="172">
        <v>398847</v>
      </c>
      <c r="AA18" s="132">
        <v>1.4</v>
      </c>
      <c r="AB18" s="179">
        <v>7.8</v>
      </c>
      <c r="AC18" s="153"/>
      <c r="AD18" s="153"/>
      <c r="AE18" s="153"/>
      <c r="AF18" s="153"/>
      <c r="AG18" s="153"/>
      <c r="AH18" s="153"/>
      <c r="AI18" s="172">
        <v>398847</v>
      </c>
      <c r="AJ18" s="132">
        <v>1.4</v>
      </c>
      <c r="AK18" s="179">
        <v>7.8</v>
      </c>
    </row>
    <row r="19" spans="1:37" s="2" customFormat="1" ht="18" hidden="1" customHeight="1">
      <c r="A19" s="93" t="s">
        <v>105</v>
      </c>
      <c r="B19" s="113">
        <v>3657546</v>
      </c>
      <c r="C19" s="132">
        <v>10.8</v>
      </c>
      <c r="D19" s="153">
        <v>53.1</v>
      </c>
      <c r="E19" s="172">
        <v>1937697</v>
      </c>
      <c r="F19" s="132">
        <v>7.5</v>
      </c>
      <c r="G19" s="179">
        <v>-47</v>
      </c>
      <c r="H19" s="113">
        <v>1952340</v>
      </c>
      <c r="I19" s="132">
        <v>7.5</v>
      </c>
      <c r="J19" s="153">
        <v>0.8</v>
      </c>
      <c r="K19" s="172">
        <v>3265252</v>
      </c>
      <c r="L19" s="132">
        <v>10.9</v>
      </c>
      <c r="M19" s="179">
        <v>67.2</v>
      </c>
      <c r="N19" s="113">
        <v>3042590</v>
      </c>
      <c r="O19" s="132">
        <v>8.1999999999999993</v>
      </c>
      <c r="P19" s="153">
        <v>-6.8</v>
      </c>
      <c r="Q19" s="172">
        <v>2369367</v>
      </c>
      <c r="R19" s="132">
        <v>8.5</v>
      </c>
      <c r="S19" s="179">
        <v>-22.1</v>
      </c>
      <c r="T19" s="172">
        <v>2369367</v>
      </c>
      <c r="U19" s="132">
        <v>8.5</v>
      </c>
      <c r="V19" s="179">
        <v>-22.1</v>
      </c>
      <c r="W19" s="172">
        <v>2369367</v>
      </c>
      <c r="X19" s="132">
        <v>8.5</v>
      </c>
      <c r="Y19" s="179">
        <v>-22.1</v>
      </c>
      <c r="Z19" s="172">
        <v>2369367</v>
      </c>
      <c r="AA19" s="132">
        <v>8.5</v>
      </c>
      <c r="AB19" s="179">
        <v>-22.1</v>
      </c>
      <c r="AC19" s="153"/>
      <c r="AD19" s="153"/>
      <c r="AE19" s="153"/>
      <c r="AF19" s="153"/>
      <c r="AG19" s="153"/>
      <c r="AH19" s="153"/>
      <c r="AI19" s="172">
        <v>2369367</v>
      </c>
      <c r="AJ19" s="132">
        <v>8.5</v>
      </c>
      <c r="AK19" s="179">
        <v>-22.1</v>
      </c>
    </row>
    <row r="20" spans="1:37" s="2" customFormat="1" ht="18" hidden="1" customHeight="1">
      <c r="A20" s="93" t="s">
        <v>19</v>
      </c>
      <c r="B20" s="113">
        <v>685255</v>
      </c>
      <c r="C20" s="132">
        <v>2</v>
      </c>
      <c r="D20" s="153">
        <v>15.9</v>
      </c>
      <c r="E20" s="172">
        <v>714783</v>
      </c>
      <c r="F20" s="132">
        <v>2.8</v>
      </c>
      <c r="G20" s="179">
        <v>4.3</v>
      </c>
      <c r="H20" s="113">
        <v>762431</v>
      </c>
      <c r="I20" s="132">
        <v>2.9</v>
      </c>
      <c r="J20" s="153">
        <v>6.7</v>
      </c>
      <c r="K20" s="172">
        <v>791623</v>
      </c>
      <c r="L20" s="132">
        <v>2.7</v>
      </c>
      <c r="M20" s="179">
        <v>3.8</v>
      </c>
      <c r="N20" s="113">
        <v>874437</v>
      </c>
      <c r="O20" s="132">
        <v>2.4</v>
      </c>
      <c r="P20" s="153">
        <v>10.5</v>
      </c>
      <c r="Q20" s="172">
        <v>1038896</v>
      </c>
      <c r="R20" s="132">
        <v>3.7</v>
      </c>
      <c r="S20" s="179">
        <v>18.8</v>
      </c>
      <c r="T20" s="172">
        <v>1038896</v>
      </c>
      <c r="U20" s="132">
        <v>3.7</v>
      </c>
      <c r="V20" s="179">
        <v>18.8</v>
      </c>
      <c r="W20" s="172">
        <v>1038896</v>
      </c>
      <c r="X20" s="132">
        <v>3.7</v>
      </c>
      <c r="Y20" s="179">
        <v>18.8</v>
      </c>
      <c r="Z20" s="172">
        <v>1038896</v>
      </c>
      <c r="AA20" s="132">
        <v>3.7</v>
      </c>
      <c r="AB20" s="179">
        <v>18.8</v>
      </c>
      <c r="AC20" s="153"/>
      <c r="AD20" s="153"/>
      <c r="AE20" s="153"/>
      <c r="AF20" s="153"/>
      <c r="AG20" s="153"/>
      <c r="AH20" s="153"/>
      <c r="AI20" s="172">
        <v>1038896</v>
      </c>
      <c r="AJ20" s="132">
        <v>3.7</v>
      </c>
      <c r="AK20" s="179">
        <v>18.8</v>
      </c>
    </row>
    <row r="21" spans="1:37" s="2" customFormat="1" ht="18" hidden="1" customHeight="1">
      <c r="A21" s="93" t="s">
        <v>111</v>
      </c>
      <c r="B21" s="113">
        <v>610881</v>
      </c>
      <c r="C21" s="132">
        <v>1.8</v>
      </c>
      <c r="D21" s="153">
        <v>145.1</v>
      </c>
      <c r="E21" s="172">
        <v>713975</v>
      </c>
      <c r="F21" s="132">
        <v>2.8</v>
      </c>
      <c r="G21" s="179">
        <v>16.899999999999999</v>
      </c>
      <c r="H21" s="113">
        <v>350438</v>
      </c>
      <c r="I21" s="132">
        <v>1.3</v>
      </c>
      <c r="J21" s="153">
        <v>-50.9</v>
      </c>
      <c r="K21" s="172">
        <v>394245</v>
      </c>
      <c r="L21" s="132">
        <v>1.3</v>
      </c>
      <c r="M21" s="179">
        <v>12.5</v>
      </c>
      <c r="N21" s="113">
        <v>426755</v>
      </c>
      <c r="O21" s="132">
        <v>1.2</v>
      </c>
      <c r="P21" s="153">
        <v>8.1999999999999993</v>
      </c>
      <c r="Q21" s="172">
        <v>99338</v>
      </c>
      <c r="R21" s="132">
        <v>0.4</v>
      </c>
      <c r="S21" s="179">
        <v>-76.7</v>
      </c>
      <c r="T21" s="172">
        <v>99338</v>
      </c>
      <c r="U21" s="132">
        <v>0.4</v>
      </c>
      <c r="V21" s="179">
        <v>-76.7</v>
      </c>
      <c r="W21" s="172">
        <v>99338</v>
      </c>
      <c r="X21" s="132">
        <v>0.4</v>
      </c>
      <c r="Y21" s="179">
        <v>-76.7</v>
      </c>
      <c r="Z21" s="172">
        <v>99338</v>
      </c>
      <c r="AA21" s="132">
        <v>0.4</v>
      </c>
      <c r="AB21" s="179">
        <v>-76.7</v>
      </c>
      <c r="AC21" s="153"/>
      <c r="AD21" s="153"/>
      <c r="AE21" s="153"/>
      <c r="AF21" s="153"/>
      <c r="AG21" s="153"/>
      <c r="AH21" s="153"/>
      <c r="AI21" s="172">
        <v>99338</v>
      </c>
      <c r="AJ21" s="132">
        <v>0.4</v>
      </c>
      <c r="AK21" s="179">
        <v>-76.7</v>
      </c>
    </row>
    <row r="22" spans="1:37" s="2" customFormat="1" ht="18" hidden="1" customHeight="1">
      <c r="A22" s="93" t="s">
        <v>112</v>
      </c>
      <c r="B22" s="113">
        <v>549953</v>
      </c>
      <c r="C22" s="132">
        <v>1.6192664420012399</v>
      </c>
      <c r="D22" s="153">
        <v>391.68357904712502</v>
      </c>
      <c r="E22" s="172">
        <v>325655</v>
      </c>
      <c r="F22" s="132">
        <v>1.25725031204925</v>
      </c>
      <c r="G22" s="179">
        <v>-40.784939803946898</v>
      </c>
      <c r="H22" s="113">
        <v>67463</v>
      </c>
      <c r="I22" s="132">
        <v>0.3</v>
      </c>
      <c r="J22" s="153">
        <v>-79.3</v>
      </c>
      <c r="K22" s="172">
        <v>104376</v>
      </c>
      <c r="L22" s="132">
        <v>0.3</v>
      </c>
      <c r="M22" s="179">
        <v>54.7</v>
      </c>
      <c r="N22" s="113">
        <v>228632</v>
      </c>
      <c r="O22" s="132">
        <v>0.61808975521205001</v>
      </c>
      <c r="P22" s="153">
        <v>119</v>
      </c>
      <c r="Q22" s="172">
        <v>42384</v>
      </c>
      <c r="R22" s="132">
        <v>0.15146771335106901</v>
      </c>
      <c r="S22" s="179">
        <v>-81.5</v>
      </c>
      <c r="T22" s="172">
        <v>42384</v>
      </c>
      <c r="U22" s="132">
        <v>0.15146771335106901</v>
      </c>
      <c r="V22" s="179">
        <v>-81.5</v>
      </c>
      <c r="W22" s="172">
        <v>42384</v>
      </c>
      <c r="X22" s="132">
        <v>0.15146771335106901</v>
      </c>
      <c r="Y22" s="179">
        <v>-81.5</v>
      </c>
      <c r="Z22" s="172">
        <v>42384</v>
      </c>
      <c r="AA22" s="132">
        <v>0.15146771335106901</v>
      </c>
      <c r="AB22" s="179">
        <v>-81.5</v>
      </c>
      <c r="AC22" s="153"/>
      <c r="AD22" s="153"/>
      <c r="AE22" s="153"/>
      <c r="AF22" s="153"/>
      <c r="AG22" s="153"/>
      <c r="AH22" s="153"/>
      <c r="AI22" s="172">
        <v>42384</v>
      </c>
      <c r="AJ22" s="132">
        <v>0.15146771335106901</v>
      </c>
      <c r="AK22" s="179">
        <v>-81.5</v>
      </c>
    </row>
    <row r="23" spans="1:37" s="2" customFormat="1" ht="18" hidden="1" customHeight="1">
      <c r="A23" s="93" t="s">
        <v>79</v>
      </c>
      <c r="B23" s="113">
        <v>2065603</v>
      </c>
      <c r="C23" s="132">
        <v>6.1</v>
      </c>
      <c r="D23" s="153">
        <v>27.2</v>
      </c>
      <c r="E23" s="172">
        <v>231311</v>
      </c>
      <c r="F23" s="132">
        <v>0.9</v>
      </c>
      <c r="G23" s="179">
        <v>-88.8</v>
      </c>
      <c r="H23" s="113">
        <v>362610</v>
      </c>
      <c r="I23" s="132">
        <v>1.4</v>
      </c>
      <c r="J23" s="153">
        <v>56.8</v>
      </c>
      <c r="K23" s="172">
        <v>528372</v>
      </c>
      <c r="L23" s="132">
        <v>1.8</v>
      </c>
      <c r="M23" s="179">
        <v>45.7</v>
      </c>
      <c r="N23" s="113">
        <v>156994</v>
      </c>
      <c r="O23" s="132">
        <v>0.4</v>
      </c>
      <c r="P23" s="153">
        <v>-70.3</v>
      </c>
      <c r="Q23" s="172">
        <v>242452</v>
      </c>
      <c r="R23" s="132">
        <v>0.9</v>
      </c>
      <c r="S23" s="179">
        <v>54.4</v>
      </c>
      <c r="T23" s="172">
        <v>242452</v>
      </c>
      <c r="U23" s="132">
        <v>0.9</v>
      </c>
      <c r="V23" s="179">
        <v>54.4</v>
      </c>
      <c r="W23" s="172">
        <v>242452</v>
      </c>
      <c r="X23" s="132">
        <v>0.9</v>
      </c>
      <c r="Y23" s="179">
        <v>54.4</v>
      </c>
      <c r="Z23" s="172">
        <v>242452</v>
      </c>
      <c r="AA23" s="132">
        <v>0.9</v>
      </c>
      <c r="AB23" s="179">
        <v>54.4</v>
      </c>
      <c r="AC23" s="153"/>
      <c r="AD23" s="153"/>
      <c r="AE23" s="153"/>
      <c r="AF23" s="153"/>
      <c r="AG23" s="153"/>
      <c r="AH23" s="153"/>
      <c r="AI23" s="172">
        <v>242452</v>
      </c>
      <c r="AJ23" s="132">
        <v>0.9</v>
      </c>
      <c r="AK23" s="179">
        <v>54.4</v>
      </c>
    </row>
    <row r="24" spans="1:37" s="2" customFormat="1" ht="18" hidden="1" customHeight="1">
      <c r="A24" s="93" t="s">
        <v>113</v>
      </c>
      <c r="B24" s="113">
        <v>527172</v>
      </c>
      <c r="C24" s="132">
        <v>1.6</v>
      </c>
      <c r="D24" s="153">
        <v>-8.6</v>
      </c>
      <c r="E24" s="172">
        <v>639003</v>
      </c>
      <c r="F24" s="132">
        <v>2.5</v>
      </c>
      <c r="G24" s="179">
        <v>21.2</v>
      </c>
      <c r="H24" s="113">
        <v>647395</v>
      </c>
      <c r="I24" s="132">
        <v>2.5</v>
      </c>
      <c r="J24" s="153">
        <v>1.3</v>
      </c>
      <c r="K24" s="172">
        <v>748653</v>
      </c>
      <c r="L24" s="132">
        <v>2.5</v>
      </c>
      <c r="M24" s="179">
        <v>15.6</v>
      </c>
      <c r="N24" s="113">
        <v>841915</v>
      </c>
      <c r="O24" s="132">
        <v>2.2999999999999998</v>
      </c>
      <c r="P24" s="153">
        <v>12.5</v>
      </c>
      <c r="Q24" s="172">
        <v>643025</v>
      </c>
      <c r="R24" s="132">
        <v>2.2999999999999998</v>
      </c>
      <c r="S24" s="179">
        <v>-23.6</v>
      </c>
      <c r="T24" s="172">
        <v>643025</v>
      </c>
      <c r="U24" s="132">
        <v>2.2999999999999998</v>
      </c>
      <c r="V24" s="179">
        <v>-23.6</v>
      </c>
      <c r="W24" s="172">
        <v>643025</v>
      </c>
      <c r="X24" s="132">
        <v>2.2999999999999998</v>
      </c>
      <c r="Y24" s="179">
        <v>-23.6</v>
      </c>
      <c r="Z24" s="172">
        <v>643025</v>
      </c>
      <c r="AA24" s="132">
        <v>2.2999999999999998</v>
      </c>
      <c r="AB24" s="179">
        <v>-23.6</v>
      </c>
      <c r="AC24" s="153"/>
      <c r="AD24" s="153"/>
      <c r="AE24" s="153"/>
      <c r="AF24" s="153"/>
      <c r="AG24" s="153"/>
      <c r="AH24" s="153"/>
      <c r="AI24" s="172">
        <v>643025</v>
      </c>
      <c r="AJ24" s="132">
        <v>2.2999999999999998</v>
      </c>
      <c r="AK24" s="179">
        <v>-23.6</v>
      </c>
    </row>
    <row r="25" spans="1:37" s="2" customFormat="1" ht="18" hidden="1" customHeight="1">
      <c r="A25" s="93" t="s">
        <v>114</v>
      </c>
      <c r="B25" s="113">
        <v>406257</v>
      </c>
      <c r="C25" s="132">
        <v>1.2</v>
      </c>
      <c r="D25" s="153">
        <v>9.6</v>
      </c>
      <c r="E25" s="172">
        <v>360096</v>
      </c>
      <c r="F25" s="132">
        <v>1.4</v>
      </c>
      <c r="G25" s="179">
        <v>-11.4</v>
      </c>
      <c r="H25" s="113">
        <v>651309</v>
      </c>
      <c r="I25" s="132">
        <v>2.5</v>
      </c>
      <c r="J25" s="153">
        <v>80.900000000000006</v>
      </c>
      <c r="K25" s="172">
        <v>734375</v>
      </c>
      <c r="L25" s="132">
        <v>2.5</v>
      </c>
      <c r="M25" s="179">
        <v>12.8</v>
      </c>
      <c r="N25" s="113">
        <v>749438</v>
      </c>
      <c r="O25" s="132">
        <v>2</v>
      </c>
      <c r="P25" s="153">
        <v>2.1</v>
      </c>
      <c r="Q25" s="172">
        <v>650804</v>
      </c>
      <c r="R25" s="132">
        <v>2.2999999999999998</v>
      </c>
      <c r="S25" s="179">
        <v>-13.2</v>
      </c>
      <c r="T25" s="172">
        <v>650804</v>
      </c>
      <c r="U25" s="132">
        <v>2.2999999999999998</v>
      </c>
      <c r="V25" s="179">
        <v>-13.2</v>
      </c>
      <c r="W25" s="172">
        <v>650804</v>
      </c>
      <c r="X25" s="132">
        <v>2.2999999999999998</v>
      </c>
      <c r="Y25" s="179">
        <v>-13.2</v>
      </c>
      <c r="Z25" s="172">
        <v>650804</v>
      </c>
      <c r="AA25" s="132">
        <v>2.2999999999999998</v>
      </c>
      <c r="AB25" s="179">
        <v>-13.2</v>
      </c>
      <c r="AC25" s="153"/>
      <c r="AD25" s="153"/>
      <c r="AE25" s="153"/>
      <c r="AF25" s="153"/>
      <c r="AG25" s="153"/>
      <c r="AH25" s="153"/>
      <c r="AI25" s="172">
        <v>650804</v>
      </c>
      <c r="AJ25" s="132">
        <v>2.2999999999999998</v>
      </c>
      <c r="AK25" s="179">
        <v>-13.2</v>
      </c>
    </row>
    <row r="26" spans="1:37" s="2" customFormat="1" ht="18" hidden="1" customHeight="1">
      <c r="A26" s="93" t="s">
        <v>116</v>
      </c>
      <c r="B26" s="113">
        <v>7911600</v>
      </c>
      <c r="C26" s="132">
        <v>23.3</v>
      </c>
      <c r="D26" s="153">
        <v>17.2</v>
      </c>
      <c r="E26" s="172">
        <v>3729100</v>
      </c>
      <c r="F26" s="132">
        <v>14.4</v>
      </c>
      <c r="G26" s="179">
        <v>-52.9</v>
      </c>
      <c r="H26" s="113">
        <v>2517300</v>
      </c>
      <c r="I26" s="132">
        <v>9.6</v>
      </c>
      <c r="J26" s="153">
        <v>-32.5</v>
      </c>
      <c r="K26" s="172">
        <v>3417220</v>
      </c>
      <c r="L26" s="132">
        <v>11.5</v>
      </c>
      <c r="M26" s="179">
        <v>35.700000000000003</v>
      </c>
      <c r="N26" s="113">
        <v>9455880</v>
      </c>
      <c r="O26" s="132">
        <v>25.6</v>
      </c>
      <c r="P26" s="153">
        <v>176.7</v>
      </c>
      <c r="Q26" s="172">
        <v>1476800</v>
      </c>
      <c r="R26" s="132">
        <v>5.3</v>
      </c>
      <c r="S26" s="179">
        <v>-84.4</v>
      </c>
      <c r="T26" s="172">
        <v>1476800</v>
      </c>
      <c r="U26" s="132">
        <v>5.3</v>
      </c>
      <c r="V26" s="179">
        <v>-84.4</v>
      </c>
      <c r="W26" s="172">
        <v>1476800</v>
      </c>
      <c r="X26" s="132">
        <v>5.3</v>
      </c>
      <c r="Y26" s="179">
        <v>-84.4</v>
      </c>
      <c r="Z26" s="172">
        <v>1476800</v>
      </c>
      <c r="AA26" s="132">
        <v>5.3</v>
      </c>
      <c r="AB26" s="179">
        <v>-84.4</v>
      </c>
      <c r="AC26" s="153"/>
      <c r="AD26" s="153"/>
      <c r="AE26" s="153"/>
      <c r="AF26" s="153"/>
      <c r="AG26" s="153"/>
      <c r="AH26" s="153"/>
      <c r="AI26" s="172">
        <v>1476800</v>
      </c>
      <c r="AJ26" s="132">
        <v>5.3</v>
      </c>
      <c r="AK26" s="179">
        <v>-84.4</v>
      </c>
    </row>
    <row r="27" spans="1:37" s="87" customFormat="1" ht="18" hidden="1" customHeight="1">
      <c r="A27" s="95" t="s">
        <v>117</v>
      </c>
      <c r="B27" s="115">
        <v>33963095</v>
      </c>
      <c r="C27" s="134">
        <v>100</v>
      </c>
      <c r="D27" s="155">
        <v>15.8582452766397</v>
      </c>
      <c r="E27" s="174">
        <v>25902161</v>
      </c>
      <c r="F27" s="134">
        <v>100</v>
      </c>
      <c r="G27" s="181">
        <v>-23.734391697812001</v>
      </c>
      <c r="H27" s="115">
        <v>26128737</v>
      </c>
      <c r="I27" s="134">
        <v>100</v>
      </c>
      <c r="J27" s="155">
        <v>0.9</v>
      </c>
      <c r="K27" s="174">
        <v>29824855</v>
      </c>
      <c r="L27" s="134">
        <v>100</v>
      </c>
      <c r="M27" s="181">
        <v>14.1</v>
      </c>
      <c r="N27" s="115">
        <v>36990097</v>
      </c>
      <c r="O27" s="134">
        <v>100.02539870874099</v>
      </c>
      <c r="P27" s="155">
        <v>24</v>
      </c>
      <c r="Q27" s="174">
        <v>27982201</v>
      </c>
      <c r="R27" s="134">
        <v>100</v>
      </c>
      <c r="S27" s="181">
        <v>-24.4</v>
      </c>
      <c r="T27" s="174">
        <v>27982201</v>
      </c>
      <c r="U27" s="134">
        <v>100</v>
      </c>
      <c r="V27" s="181">
        <v>-24.4</v>
      </c>
      <c r="W27" s="174">
        <v>27982201</v>
      </c>
      <c r="X27" s="134">
        <v>100</v>
      </c>
      <c r="Y27" s="181">
        <v>-24.4</v>
      </c>
      <c r="Z27" s="174">
        <v>27982201</v>
      </c>
      <c r="AA27" s="134">
        <v>100</v>
      </c>
      <c r="AB27" s="181">
        <v>-24.4</v>
      </c>
      <c r="AC27" s="155"/>
      <c r="AD27" s="155"/>
      <c r="AE27" s="155"/>
      <c r="AF27" s="155"/>
      <c r="AG27" s="155"/>
      <c r="AH27" s="155"/>
      <c r="AI27" s="174">
        <v>27982201</v>
      </c>
      <c r="AJ27" s="134">
        <v>100</v>
      </c>
      <c r="AK27" s="181">
        <v>-24.4</v>
      </c>
    </row>
    <row r="28" spans="1:37" s="70" customFormat="1" ht="18" hidden="1" customHeight="1">
      <c r="B28" s="116"/>
      <c r="C28" s="135"/>
      <c r="D28" s="156"/>
      <c r="E28" s="116"/>
      <c r="F28" s="135"/>
      <c r="G28" s="156"/>
      <c r="H28" s="116"/>
      <c r="I28" s="186"/>
      <c r="J28" s="189"/>
      <c r="K28" s="116"/>
      <c r="L28" s="135"/>
      <c r="M28" s="156"/>
      <c r="N28" s="116"/>
      <c r="O28" s="135"/>
      <c r="P28" s="156"/>
      <c r="Q28" s="116"/>
      <c r="R28" s="135"/>
      <c r="S28" s="156"/>
      <c r="T28" s="116"/>
      <c r="U28" s="135"/>
      <c r="V28" s="156"/>
      <c r="W28" s="116"/>
      <c r="X28" s="135"/>
      <c r="Y28" s="156"/>
      <c r="Z28" s="116"/>
      <c r="AA28" s="135"/>
      <c r="AB28" s="156"/>
      <c r="AC28" s="156"/>
      <c r="AD28" s="156"/>
      <c r="AE28" s="156"/>
      <c r="AF28" s="156"/>
      <c r="AG28" s="156"/>
      <c r="AH28" s="156"/>
      <c r="AI28" s="116"/>
      <c r="AJ28" s="135"/>
      <c r="AK28" s="156"/>
    </row>
    <row r="29" spans="1:37" s="70" customFormat="1" ht="13.5" hidden="1" customHeight="1">
      <c r="A29" s="90" t="s">
        <v>81</v>
      </c>
      <c r="B29" s="117" t="s">
        <v>42</v>
      </c>
      <c r="C29" s="136"/>
      <c r="D29" s="157"/>
      <c r="E29" s="117" t="s">
        <v>28</v>
      </c>
      <c r="F29" s="136"/>
      <c r="G29" s="157"/>
      <c r="H29" s="117" t="s">
        <v>46</v>
      </c>
      <c r="I29" s="136"/>
      <c r="J29" s="157"/>
      <c r="K29" s="117" t="s">
        <v>49</v>
      </c>
      <c r="L29" s="136"/>
      <c r="M29" s="157"/>
      <c r="N29" s="117" t="s">
        <v>0</v>
      </c>
      <c r="O29" s="136"/>
      <c r="P29" s="157"/>
      <c r="Q29" s="110" t="s">
        <v>48</v>
      </c>
      <c r="R29" s="129"/>
      <c r="S29" s="150"/>
      <c r="T29" s="110" t="s">
        <v>48</v>
      </c>
      <c r="U29" s="129"/>
      <c r="V29" s="150"/>
      <c r="W29" s="110" t="s">
        <v>48</v>
      </c>
      <c r="X29" s="129"/>
      <c r="Y29" s="150"/>
      <c r="Z29" s="110" t="s">
        <v>48</v>
      </c>
      <c r="AA29" s="129"/>
      <c r="AB29" s="150"/>
      <c r="AC29" s="136"/>
      <c r="AD29" s="136"/>
      <c r="AE29" s="136"/>
      <c r="AF29" s="136"/>
      <c r="AG29" s="136"/>
      <c r="AH29" s="136"/>
      <c r="AI29" s="110" t="s">
        <v>48</v>
      </c>
      <c r="AJ29" s="129"/>
      <c r="AK29" s="150"/>
    </row>
    <row r="30" spans="1:37" s="70" customFormat="1" ht="27.15" hidden="1">
      <c r="A30" s="91"/>
      <c r="B30" s="111" t="s">
        <v>89</v>
      </c>
      <c r="C30" s="130" t="s">
        <v>90</v>
      </c>
      <c r="D30" s="151" t="s">
        <v>91</v>
      </c>
      <c r="E30" s="170" t="s">
        <v>89</v>
      </c>
      <c r="F30" s="130" t="s">
        <v>90</v>
      </c>
      <c r="G30" s="177" t="s">
        <v>91</v>
      </c>
      <c r="H30" s="111" t="s">
        <v>89</v>
      </c>
      <c r="I30" s="130" t="s">
        <v>90</v>
      </c>
      <c r="J30" s="151" t="s">
        <v>91</v>
      </c>
      <c r="K30" s="170" t="s">
        <v>89</v>
      </c>
      <c r="L30" s="130" t="s">
        <v>90</v>
      </c>
      <c r="M30" s="177" t="s">
        <v>91</v>
      </c>
      <c r="N30" s="111" t="s">
        <v>89</v>
      </c>
      <c r="O30" s="130" t="s">
        <v>90</v>
      </c>
      <c r="P30" s="151" t="s">
        <v>91</v>
      </c>
      <c r="Q30" s="111" t="s">
        <v>89</v>
      </c>
      <c r="R30" s="130" t="s">
        <v>90</v>
      </c>
      <c r="S30" s="151" t="s">
        <v>91</v>
      </c>
      <c r="T30" s="111" t="s">
        <v>89</v>
      </c>
      <c r="U30" s="130" t="s">
        <v>90</v>
      </c>
      <c r="V30" s="151" t="s">
        <v>91</v>
      </c>
      <c r="W30" s="111" t="s">
        <v>89</v>
      </c>
      <c r="X30" s="130" t="s">
        <v>90</v>
      </c>
      <c r="Y30" s="151" t="s">
        <v>91</v>
      </c>
      <c r="Z30" s="111" t="s">
        <v>89</v>
      </c>
      <c r="AA30" s="130" t="s">
        <v>90</v>
      </c>
      <c r="AB30" s="151" t="s">
        <v>91</v>
      </c>
      <c r="AC30" s="247"/>
      <c r="AD30" s="247"/>
      <c r="AE30" s="247"/>
      <c r="AF30" s="247"/>
      <c r="AG30" s="247"/>
      <c r="AH30" s="247"/>
      <c r="AI30" s="111" t="s">
        <v>89</v>
      </c>
      <c r="AJ30" s="130" t="s">
        <v>90</v>
      </c>
      <c r="AK30" s="151" t="s">
        <v>91</v>
      </c>
    </row>
    <row r="31" spans="1:37" ht="18" hidden="1" customHeight="1">
      <c r="A31" s="92" t="s">
        <v>92</v>
      </c>
      <c r="B31" s="112">
        <v>10848845</v>
      </c>
      <c r="C31" s="131">
        <v>38.200000000000003</v>
      </c>
      <c r="D31" s="152">
        <v>1.5</v>
      </c>
      <c r="E31" s="171">
        <v>10897812</v>
      </c>
      <c r="F31" s="131">
        <v>36.200000000000003</v>
      </c>
      <c r="G31" s="178">
        <v>0.5</v>
      </c>
      <c r="H31" s="171">
        <v>10644330</v>
      </c>
      <c r="I31" s="131">
        <v>37.509811926404304</v>
      </c>
      <c r="J31" s="178">
        <v>-2.3259898408964998</v>
      </c>
      <c r="K31" s="171">
        <v>10612299</v>
      </c>
      <c r="L31" s="131">
        <v>35.512345178300897</v>
      </c>
      <c r="M31" s="178">
        <v>-0.30092077190391497</v>
      </c>
      <c r="N31" s="120">
        <v>10868743</v>
      </c>
      <c r="O31" s="139">
        <v>37.299999999999997</v>
      </c>
      <c r="P31" s="159">
        <v>2.4</v>
      </c>
      <c r="Q31" s="120">
        <v>11297264</v>
      </c>
      <c r="R31" s="139">
        <v>42.5</v>
      </c>
      <c r="S31" s="159">
        <v>3.9</v>
      </c>
      <c r="T31" s="120">
        <v>11297264</v>
      </c>
      <c r="U31" s="139">
        <v>42.5</v>
      </c>
      <c r="V31" s="159">
        <v>3.9</v>
      </c>
      <c r="W31" s="120">
        <v>11297264</v>
      </c>
      <c r="X31" s="139">
        <v>42.5</v>
      </c>
      <c r="Y31" s="159">
        <v>3.9</v>
      </c>
      <c r="Z31" s="120">
        <v>11297264</v>
      </c>
      <c r="AA31" s="139">
        <v>42.5</v>
      </c>
      <c r="AB31" s="159">
        <v>3.9</v>
      </c>
      <c r="AC31" s="152"/>
      <c r="AD31" s="152"/>
      <c r="AE31" s="152"/>
      <c r="AF31" s="152"/>
      <c r="AG31" s="152"/>
      <c r="AH31" s="152"/>
      <c r="AI31" s="120">
        <v>11297264</v>
      </c>
      <c r="AJ31" s="139">
        <v>42.5</v>
      </c>
      <c r="AK31" s="159">
        <v>3.9</v>
      </c>
    </row>
    <row r="32" spans="1:37" ht="18" hidden="1" customHeight="1">
      <c r="A32" s="93" t="s">
        <v>94</v>
      </c>
      <c r="B32" s="113">
        <v>225221</v>
      </c>
      <c r="C32" s="132">
        <v>0.8</v>
      </c>
      <c r="D32" s="153">
        <v>4.2</v>
      </c>
      <c r="E32" s="172">
        <v>219996</v>
      </c>
      <c r="F32" s="132">
        <v>0.7</v>
      </c>
      <c r="G32" s="179">
        <v>-2.2999999999999998</v>
      </c>
      <c r="H32" s="172">
        <v>230165</v>
      </c>
      <c r="I32" s="132">
        <v>0.81108401017638798</v>
      </c>
      <c r="J32" s="179">
        <v>4.6223567701230897</v>
      </c>
      <c r="K32" s="172">
        <v>421088</v>
      </c>
      <c r="L32" s="132">
        <v>1.4091030045836801</v>
      </c>
      <c r="M32" s="179">
        <v>82.950492038320306</v>
      </c>
      <c r="N32" s="121">
        <v>611736</v>
      </c>
      <c r="O32" s="140">
        <v>2.1</v>
      </c>
      <c r="P32" s="160">
        <v>45.3</v>
      </c>
      <c r="Q32" s="121">
        <v>969356</v>
      </c>
      <c r="R32" s="140">
        <v>3.6</v>
      </c>
      <c r="S32" s="160">
        <v>58.5</v>
      </c>
      <c r="T32" s="121">
        <v>969356</v>
      </c>
      <c r="U32" s="140">
        <v>3.6</v>
      </c>
      <c r="V32" s="160">
        <v>58.5</v>
      </c>
      <c r="W32" s="121">
        <v>969356</v>
      </c>
      <c r="X32" s="140">
        <v>3.6</v>
      </c>
      <c r="Y32" s="160">
        <v>58.5</v>
      </c>
      <c r="Z32" s="121">
        <v>969356</v>
      </c>
      <c r="AA32" s="140">
        <v>3.6</v>
      </c>
      <c r="AB32" s="160">
        <v>58.5</v>
      </c>
      <c r="AC32" s="153"/>
      <c r="AD32" s="153"/>
      <c r="AE32" s="153"/>
      <c r="AF32" s="153"/>
      <c r="AG32" s="153"/>
      <c r="AH32" s="153"/>
      <c r="AI32" s="121">
        <v>969356</v>
      </c>
      <c r="AJ32" s="140">
        <v>3.6</v>
      </c>
      <c r="AK32" s="160">
        <v>58.5</v>
      </c>
    </row>
    <row r="33" spans="1:37" ht="18" hidden="1" customHeight="1">
      <c r="A33" s="93" t="s">
        <v>95</v>
      </c>
      <c r="B33" s="113">
        <v>669845</v>
      </c>
      <c r="C33" s="132">
        <v>2.4</v>
      </c>
      <c r="D33" s="153">
        <v>18.899999999999999</v>
      </c>
      <c r="E33" s="172">
        <v>171385</v>
      </c>
      <c r="F33" s="132">
        <v>0.6</v>
      </c>
      <c r="G33" s="179">
        <v>-74.400000000000006</v>
      </c>
      <c r="H33" s="172">
        <v>119437</v>
      </c>
      <c r="I33" s="132">
        <v>0.42088693295434698</v>
      </c>
      <c r="J33" s="179">
        <v>-30.310703970592499</v>
      </c>
      <c r="K33" s="172">
        <v>115545</v>
      </c>
      <c r="L33" s="132">
        <v>0.386652687002768</v>
      </c>
      <c r="M33" s="179">
        <v>-3.2586217001431699</v>
      </c>
      <c r="N33" s="121">
        <v>77562</v>
      </c>
      <c r="O33" s="140">
        <v>0.3</v>
      </c>
      <c r="P33" s="160">
        <v>-32.9</v>
      </c>
      <c r="Q33" s="121">
        <v>54938</v>
      </c>
      <c r="R33" s="140">
        <v>0.2</v>
      </c>
      <c r="S33" s="160">
        <v>-29.2</v>
      </c>
      <c r="T33" s="121">
        <v>54938</v>
      </c>
      <c r="U33" s="140">
        <v>0.2</v>
      </c>
      <c r="V33" s="160">
        <v>-29.2</v>
      </c>
      <c r="W33" s="121">
        <v>54938</v>
      </c>
      <c r="X33" s="140">
        <v>0.2</v>
      </c>
      <c r="Y33" s="160">
        <v>-29.2</v>
      </c>
      <c r="Z33" s="121">
        <v>54938</v>
      </c>
      <c r="AA33" s="140">
        <v>0.2</v>
      </c>
      <c r="AB33" s="160">
        <v>-29.2</v>
      </c>
      <c r="AC33" s="153"/>
      <c r="AD33" s="153"/>
      <c r="AE33" s="153"/>
      <c r="AF33" s="153"/>
      <c r="AG33" s="153"/>
      <c r="AH33" s="153"/>
      <c r="AI33" s="121">
        <v>54938</v>
      </c>
      <c r="AJ33" s="140">
        <v>0.2</v>
      </c>
      <c r="AK33" s="160">
        <v>-29.2</v>
      </c>
    </row>
    <row r="34" spans="1:37" ht="18" hidden="1" customHeight="1">
      <c r="A34" s="93" t="s">
        <v>96</v>
      </c>
      <c r="B34" s="114"/>
      <c r="C34" s="133"/>
      <c r="D34" s="154"/>
      <c r="E34" s="173"/>
      <c r="F34" s="133"/>
      <c r="G34" s="180"/>
      <c r="H34" s="173"/>
      <c r="I34" s="133"/>
      <c r="J34" s="180"/>
      <c r="K34" s="172">
        <v>19635</v>
      </c>
      <c r="L34" s="132">
        <v>6.5705357300613096e-002</v>
      </c>
      <c r="M34" s="179" t="s">
        <v>99</v>
      </c>
      <c r="N34" s="121">
        <v>35301</v>
      </c>
      <c r="O34" s="140">
        <v>0.1</v>
      </c>
      <c r="P34" s="160">
        <v>79.8</v>
      </c>
      <c r="Q34" s="121">
        <v>50925</v>
      </c>
      <c r="R34" s="140">
        <v>0.2</v>
      </c>
      <c r="S34" s="220">
        <v>44.3</v>
      </c>
      <c r="T34" s="121">
        <v>50925</v>
      </c>
      <c r="U34" s="140">
        <v>0.2</v>
      </c>
      <c r="V34" s="220">
        <v>44.3</v>
      </c>
      <c r="W34" s="121">
        <v>50925</v>
      </c>
      <c r="X34" s="140">
        <v>0.2</v>
      </c>
      <c r="Y34" s="220">
        <v>44.3</v>
      </c>
      <c r="Z34" s="121">
        <v>50925</v>
      </c>
      <c r="AA34" s="140">
        <v>0.2</v>
      </c>
      <c r="AB34" s="220">
        <v>44.3</v>
      </c>
      <c r="AC34" s="248"/>
      <c r="AD34" s="248"/>
      <c r="AE34" s="248"/>
      <c r="AF34" s="248"/>
      <c r="AG34" s="248"/>
      <c r="AH34" s="248"/>
      <c r="AI34" s="121">
        <v>50925</v>
      </c>
      <c r="AJ34" s="140">
        <v>0.2</v>
      </c>
      <c r="AK34" s="220">
        <v>44.3</v>
      </c>
    </row>
    <row r="35" spans="1:37" ht="27.95" hidden="1" customHeight="1">
      <c r="A35" s="94" t="s">
        <v>97</v>
      </c>
      <c r="B35" s="114"/>
      <c r="C35" s="133"/>
      <c r="D35" s="154"/>
      <c r="E35" s="173"/>
      <c r="F35" s="133"/>
      <c r="G35" s="180"/>
      <c r="H35" s="173"/>
      <c r="I35" s="133"/>
      <c r="J35" s="180"/>
      <c r="K35" s="172">
        <v>22199</v>
      </c>
      <c r="L35" s="132">
        <v>7.4285369326015302e-002</v>
      </c>
      <c r="M35" s="179" t="s">
        <v>99</v>
      </c>
      <c r="N35" s="121">
        <v>45325</v>
      </c>
      <c r="O35" s="140">
        <v>0.2</v>
      </c>
      <c r="P35" s="160">
        <v>104.2</v>
      </c>
      <c r="Q35" s="121">
        <v>39596</v>
      </c>
      <c r="R35" s="140">
        <v>0.1</v>
      </c>
      <c r="S35" s="220">
        <v>-12.6</v>
      </c>
      <c r="T35" s="121">
        <v>39596</v>
      </c>
      <c r="U35" s="140">
        <v>0.1</v>
      </c>
      <c r="V35" s="220">
        <v>-12.6</v>
      </c>
      <c r="W35" s="121">
        <v>39596</v>
      </c>
      <c r="X35" s="140">
        <v>0.1</v>
      </c>
      <c r="Y35" s="220">
        <v>-12.6</v>
      </c>
      <c r="Z35" s="121">
        <v>39596</v>
      </c>
      <c r="AA35" s="140">
        <v>0.1</v>
      </c>
      <c r="AB35" s="220">
        <v>-12.6</v>
      </c>
      <c r="AC35" s="248"/>
      <c r="AD35" s="248"/>
      <c r="AE35" s="248"/>
      <c r="AF35" s="248"/>
      <c r="AG35" s="248"/>
      <c r="AH35" s="248"/>
      <c r="AI35" s="121">
        <v>39596</v>
      </c>
      <c r="AJ35" s="140">
        <v>0.1</v>
      </c>
      <c r="AK35" s="220">
        <v>-12.6</v>
      </c>
    </row>
    <row r="36" spans="1:37" ht="27.95" hidden="1" customHeight="1">
      <c r="A36" s="94" t="s">
        <v>98</v>
      </c>
      <c r="B36" s="113">
        <v>748577</v>
      </c>
      <c r="C36" s="132">
        <v>2.6</v>
      </c>
      <c r="D36" s="153">
        <v>-4.7</v>
      </c>
      <c r="E36" s="172">
        <v>673957</v>
      </c>
      <c r="F36" s="132">
        <v>2.2000000000000002</v>
      </c>
      <c r="G36" s="179">
        <v>-10</v>
      </c>
      <c r="H36" s="172">
        <v>771790</v>
      </c>
      <c r="I36" s="132">
        <v>2.7197294471967299</v>
      </c>
      <c r="J36" s="179">
        <v>14.5162080073358</v>
      </c>
      <c r="K36" s="172">
        <v>850077</v>
      </c>
      <c r="L36" s="132">
        <v>2.8446454299991499</v>
      </c>
      <c r="M36" s="179">
        <v>10.1435623680017</v>
      </c>
      <c r="N36" s="121">
        <v>795234</v>
      </c>
      <c r="O36" s="140">
        <v>2</v>
      </c>
      <c r="P36" s="160">
        <v>-6.5</v>
      </c>
      <c r="Q36" s="121">
        <v>860691</v>
      </c>
      <c r="R36" s="140">
        <v>3.2</v>
      </c>
      <c r="S36" s="160">
        <v>8.1999999999999993</v>
      </c>
      <c r="T36" s="121">
        <v>860691</v>
      </c>
      <c r="U36" s="140">
        <v>3.2</v>
      </c>
      <c r="V36" s="160">
        <v>8.1999999999999993</v>
      </c>
      <c r="W36" s="121">
        <v>860691</v>
      </c>
      <c r="X36" s="140">
        <v>3.2</v>
      </c>
      <c r="Y36" s="160">
        <v>8.1999999999999993</v>
      </c>
      <c r="Z36" s="121">
        <v>860691</v>
      </c>
      <c r="AA36" s="140">
        <v>3.2</v>
      </c>
      <c r="AB36" s="160">
        <v>8.1999999999999993</v>
      </c>
      <c r="AC36" s="153"/>
      <c r="AD36" s="153"/>
      <c r="AE36" s="153"/>
      <c r="AF36" s="153"/>
      <c r="AG36" s="153"/>
      <c r="AH36" s="153"/>
      <c r="AI36" s="121">
        <v>860691</v>
      </c>
      <c r="AJ36" s="140">
        <v>3.2</v>
      </c>
      <c r="AK36" s="160">
        <v>8.1999999999999993</v>
      </c>
    </row>
    <row r="37" spans="1:37" ht="27.95" hidden="1" customHeight="1">
      <c r="A37" s="94" t="s">
        <v>101</v>
      </c>
      <c r="B37" s="113">
        <v>25977</v>
      </c>
      <c r="C37" s="132">
        <v>0.1</v>
      </c>
      <c r="D37" s="153">
        <v>-19.600000000000001</v>
      </c>
      <c r="E37" s="172">
        <v>23486</v>
      </c>
      <c r="F37" s="132">
        <v>0.1</v>
      </c>
      <c r="G37" s="179">
        <v>-9.6</v>
      </c>
      <c r="H37" s="172">
        <v>20909</v>
      </c>
      <c r="I37" s="132">
        <v>7.3681730796507305e-002</v>
      </c>
      <c r="J37" s="179">
        <v>-10.9724942518947</v>
      </c>
      <c r="K37" s="172">
        <v>24325</v>
      </c>
      <c r="L37" s="132">
        <v>8.1399685069386996e-002</v>
      </c>
      <c r="M37" s="179">
        <v>16.3374623367928</v>
      </c>
      <c r="N37" s="121">
        <v>14040</v>
      </c>
      <c r="O37" s="140">
        <v>0</v>
      </c>
      <c r="P37" s="160">
        <v>-42.3</v>
      </c>
      <c r="Q37" s="121">
        <v>5962</v>
      </c>
      <c r="R37" s="140">
        <v>0</v>
      </c>
      <c r="S37" s="160">
        <v>-57.5</v>
      </c>
      <c r="T37" s="121">
        <v>5962</v>
      </c>
      <c r="U37" s="140">
        <v>0</v>
      </c>
      <c r="V37" s="160">
        <v>-57.5</v>
      </c>
      <c r="W37" s="121">
        <v>5962</v>
      </c>
      <c r="X37" s="140">
        <v>0</v>
      </c>
      <c r="Y37" s="160">
        <v>-57.5</v>
      </c>
      <c r="Z37" s="121">
        <v>5962</v>
      </c>
      <c r="AA37" s="140">
        <v>0</v>
      </c>
      <c r="AB37" s="160">
        <v>-57.5</v>
      </c>
      <c r="AC37" s="153"/>
      <c r="AD37" s="153"/>
      <c r="AE37" s="153"/>
      <c r="AF37" s="153"/>
      <c r="AG37" s="153"/>
      <c r="AH37" s="153"/>
      <c r="AI37" s="121">
        <v>5962</v>
      </c>
      <c r="AJ37" s="140">
        <v>0</v>
      </c>
      <c r="AK37" s="160">
        <v>-57.5</v>
      </c>
    </row>
    <row r="38" spans="1:37" ht="27.95" hidden="1" customHeight="1">
      <c r="A38" s="94" t="s">
        <v>102</v>
      </c>
      <c r="B38" s="118" t="s">
        <v>54</v>
      </c>
      <c r="C38" s="137" t="s">
        <v>54</v>
      </c>
      <c r="D38" s="153" t="s">
        <v>118</v>
      </c>
      <c r="E38" s="122" t="s">
        <v>54</v>
      </c>
      <c r="F38" s="137" t="s">
        <v>54</v>
      </c>
      <c r="G38" s="161" t="s">
        <v>54</v>
      </c>
      <c r="H38" s="122" t="s">
        <v>54</v>
      </c>
      <c r="I38" s="137" t="s">
        <v>54</v>
      </c>
      <c r="J38" s="161" t="s">
        <v>54</v>
      </c>
      <c r="K38" s="122" t="s">
        <v>54</v>
      </c>
      <c r="L38" s="137" t="s">
        <v>54</v>
      </c>
      <c r="M38" s="161" t="s">
        <v>54</v>
      </c>
      <c r="N38" s="122" t="s">
        <v>54</v>
      </c>
      <c r="O38" s="137" t="s">
        <v>54</v>
      </c>
      <c r="P38" s="161" t="s">
        <v>54</v>
      </c>
      <c r="Q38" s="122" t="s">
        <v>54</v>
      </c>
      <c r="R38" s="137" t="s">
        <v>54</v>
      </c>
      <c r="S38" s="161" t="s">
        <v>54</v>
      </c>
      <c r="T38" s="122" t="s">
        <v>54</v>
      </c>
      <c r="U38" s="137" t="s">
        <v>54</v>
      </c>
      <c r="V38" s="161" t="s">
        <v>54</v>
      </c>
      <c r="W38" s="122" t="s">
        <v>54</v>
      </c>
      <c r="X38" s="137" t="s">
        <v>54</v>
      </c>
      <c r="Y38" s="161" t="s">
        <v>54</v>
      </c>
      <c r="Z38" s="122" t="s">
        <v>54</v>
      </c>
      <c r="AA38" s="137" t="s">
        <v>54</v>
      </c>
      <c r="AB38" s="161" t="s">
        <v>54</v>
      </c>
      <c r="AC38" s="192"/>
      <c r="AD38" s="192"/>
      <c r="AE38" s="192"/>
      <c r="AF38" s="192"/>
      <c r="AG38" s="192"/>
      <c r="AH38" s="192"/>
      <c r="AI38" s="122" t="s">
        <v>54</v>
      </c>
      <c r="AJ38" s="137" t="s">
        <v>54</v>
      </c>
      <c r="AK38" s="161" t="s">
        <v>54</v>
      </c>
    </row>
    <row r="39" spans="1:37" ht="27.95" hidden="1" customHeight="1">
      <c r="A39" s="94" t="s">
        <v>103</v>
      </c>
      <c r="B39" s="113">
        <v>148273</v>
      </c>
      <c r="C39" s="132">
        <v>0.5</v>
      </c>
      <c r="D39" s="153">
        <v>0</v>
      </c>
      <c r="E39" s="172">
        <v>131233</v>
      </c>
      <c r="F39" s="132">
        <v>0.4</v>
      </c>
      <c r="G39" s="179">
        <v>-11.5</v>
      </c>
      <c r="H39" s="172">
        <v>135503</v>
      </c>
      <c r="I39" s="132">
        <v>0.47750229892004098</v>
      </c>
      <c r="J39" s="179">
        <v>3.2537547720466602</v>
      </c>
      <c r="K39" s="172">
        <v>140916</v>
      </c>
      <c r="L39" s="132">
        <v>0.47155264218860199</v>
      </c>
      <c r="M39" s="179">
        <v>3.9947455037895798</v>
      </c>
      <c r="N39" s="121">
        <v>139975</v>
      </c>
      <c r="O39" s="140">
        <v>0.5</v>
      </c>
      <c r="P39" s="160">
        <v>-0.7</v>
      </c>
      <c r="Q39" s="121">
        <v>148014</v>
      </c>
      <c r="R39" s="140">
        <v>0.6</v>
      </c>
      <c r="S39" s="160">
        <v>5.7</v>
      </c>
      <c r="T39" s="121">
        <v>148014</v>
      </c>
      <c r="U39" s="140">
        <v>0.6</v>
      </c>
      <c r="V39" s="160">
        <v>5.7</v>
      </c>
      <c r="W39" s="121">
        <v>148014</v>
      </c>
      <c r="X39" s="140">
        <v>0.6</v>
      </c>
      <c r="Y39" s="160">
        <v>5.7</v>
      </c>
      <c r="Z39" s="121">
        <v>148014</v>
      </c>
      <c r="AA39" s="140">
        <v>0.6</v>
      </c>
      <c r="AB39" s="160">
        <v>5.7</v>
      </c>
      <c r="AC39" s="153"/>
      <c r="AD39" s="153"/>
      <c r="AE39" s="153"/>
      <c r="AF39" s="153"/>
      <c r="AG39" s="153"/>
      <c r="AH39" s="153"/>
      <c r="AI39" s="121">
        <v>148014</v>
      </c>
      <c r="AJ39" s="140">
        <v>0.6</v>
      </c>
      <c r="AK39" s="160">
        <v>5.7</v>
      </c>
    </row>
    <row r="40" spans="1:37" ht="18" hidden="1" customHeight="1">
      <c r="A40" s="93" t="s">
        <v>59</v>
      </c>
      <c r="B40" s="113">
        <v>447173</v>
      </c>
      <c r="C40" s="132">
        <v>1.6</v>
      </c>
      <c r="D40" s="153">
        <v>-1.6</v>
      </c>
      <c r="E40" s="172">
        <v>443860</v>
      </c>
      <c r="F40" s="132">
        <v>1.5</v>
      </c>
      <c r="G40" s="179">
        <v>-0.7</v>
      </c>
      <c r="H40" s="172">
        <v>439200</v>
      </c>
      <c r="I40" s="132">
        <v>1.5477075023112501</v>
      </c>
      <c r="J40" s="179">
        <v>-1.0498805929797701</v>
      </c>
      <c r="K40" s="172">
        <v>426778</v>
      </c>
      <c r="L40" s="132">
        <v>1.4281436708959001</v>
      </c>
      <c r="M40" s="179">
        <v>-2.8283242258652099</v>
      </c>
      <c r="N40" s="121">
        <v>427257</v>
      </c>
      <c r="O40" s="140">
        <v>1.5</v>
      </c>
      <c r="P40" s="160">
        <v>0.1</v>
      </c>
      <c r="Q40" s="121">
        <v>346045</v>
      </c>
      <c r="R40" s="140">
        <v>1.3</v>
      </c>
      <c r="S40" s="160">
        <v>-19</v>
      </c>
      <c r="T40" s="121">
        <v>346045</v>
      </c>
      <c r="U40" s="140">
        <v>1.3</v>
      </c>
      <c r="V40" s="160">
        <v>-19</v>
      </c>
      <c r="W40" s="121">
        <v>346045</v>
      </c>
      <c r="X40" s="140">
        <v>1.3</v>
      </c>
      <c r="Y40" s="160">
        <v>-19</v>
      </c>
      <c r="Z40" s="121">
        <v>346045</v>
      </c>
      <c r="AA40" s="140">
        <v>1.3</v>
      </c>
      <c r="AB40" s="160">
        <v>-19</v>
      </c>
      <c r="AC40" s="153"/>
      <c r="AD40" s="153"/>
      <c r="AE40" s="153"/>
      <c r="AF40" s="153"/>
      <c r="AG40" s="153"/>
      <c r="AH40" s="153"/>
      <c r="AI40" s="121">
        <v>346045</v>
      </c>
      <c r="AJ40" s="140">
        <v>1.3</v>
      </c>
      <c r="AK40" s="160">
        <v>-19</v>
      </c>
    </row>
    <row r="41" spans="1:37" ht="18" hidden="1" customHeight="1">
      <c r="A41" s="93" t="s">
        <v>106</v>
      </c>
      <c r="B41" s="113">
        <v>7014512</v>
      </c>
      <c r="C41" s="132">
        <v>24.7</v>
      </c>
      <c r="D41" s="153">
        <v>-8.9</v>
      </c>
      <c r="E41" s="172">
        <v>6696272</v>
      </c>
      <c r="F41" s="132">
        <v>22.2</v>
      </c>
      <c r="G41" s="179">
        <v>-4.5</v>
      </c>
      <c r="H41" s="172">
        <v>5574084</v>
      </c>
      <c r="I41" s="132">
        <v>19.642649420111798</v>
      </c>
      <c r="J41" s="179">
        <v>-16.758399300386799</v>
      </c>
      <c r="K41" s="172">
        <v>5088098</v>
      </c>
      <c r="L41" s="132">
        <v>17.0264984502437</v>
      </c>
      <c r="M41" s="179">
        <v>-8.7186701886803295</v>
      </c>
      <c r="N41" s="121">
        <v>4781636</v>
      </c>
      <c r="O41" s="140">
        <v>16.399999999999999</v>
      </c>
      <c r="P41" s="160">
        <v>-6</v>
      </c>
      <c r="Q41" s="121">
        <v>3931687</v>
      </c>
      <c r="R41" s="140">
        <v>14.8</v>
      </c>
      <c r="S41" s="160">
        <v>-17.8</v>
      </c>
      <c r="T41" s="121">
        <v>3931687</v>
      </c>
      <c r="U41" s="140">
        <v>14.8</v>
      </c>
      <c r="V41" s="160">
        <v>-17.8</v>
      </c>
      <c r="W41" s="121">
        <v>3931687</v>
      </c>
      <c r="X41" s="140">
        <v>14.8</v>
      </c>
      <c r="Y41" s="160">
        <v>-17.8</v>
      </c>
      <c r="Z41" s="121">
        <v>3931687</v>
      </c>
      <c r="AA41" s="140">
        <v>14.8</v>
      </c>
      <c r="AB41" s="160">
        <v>-17.8</v>
      </c>
      <c r="AC41" s="153"/>
      <c r="AD41" s="153"/>
      <c r="AE41" s="153"/>
      <c r="AF41" s="153"/>
      <c r="AG41" s="153"/>
      <c r="AH41" s="153"/>
      <c r="AI41" s="121">
        <v>3931687</v>
      </c>
      <c r="AJ41" s="140">
        <v>14.8</v>
      </c>
      <c r="AK41" s="160">
        <v>-17.8</v>
      </c>
    </row>
    <row r="42" spans="1:37" ht="27.95" hidden="1" customHeight="1">
      <c r="A42" s="94" t="s">
        <v>107</v>
      </c>
      <c r="B42" s="113">
        <v>29274</v>
      </c>
      <c r="C42" s="132">
        <v>0.1</v>
      </c>
      <c r="D42" s="153">
        <v>-0.8</v>
      </c>
      <c r="E42" s="172">
        <v>28074</v>
      </c>
      <c r="F42" s="132">
        <v>0.1</v>
      </c>
      <c r="G42" s="179">
        <v>-4.0999999999999996</v>
      </c>
      <c r="H42" s="172">
        <v>30434</v>
      </c>
      <c r="I42" s="132">
        <v>0.10724710866425501</v>
      </c>
      <c r="J42" s="179">
        <v>8.4063546341810902</v>
      </c>
      <c r="K42" s="172">
        <v>29671</v>
      </c>
      <c r="L42" s="132">
        <v>9.9289210922663199e-002</v>
      </c>
      <c r="M42" s="179">
        <v>-2.5070644673720199</v>
      </c>
      <c r="N42" s="121">
        <v>29547</v>
      </c>
      <c r="O42" s="140">
        <v>0.1</v>
      </c>
      <c r="P42" s="160">
        <v>-0.4</v>
      </c>
      <c r="Q42" s="121">
        <v>31376</v>
      </c>
      <c r="R42" s="140">
        <v>0.1</v>
      </c>
      <c r="S42" s="160">
        <v>6.2</v>
      </c>
      <c r="T42" s="121">
        <v>31376</v>
      </c>
      <c r="U42" s="140">
        <v>0.1</v>
      </c>
      <c r="V42" s="160">
        <v>6.2</v>
      </c>
      <c r="W42" s="121">
        <v>31376</v>
      </c>
      <c r="X42" s="140">
        <v>0.1</v>
      </c>
      <c r="Y42" s="160">
        <v>6.2</v>
      </c>
      <c r="Z42" s="121">
        <v>31376</v>
      </c>
      <c r="AA42" s="140">
        <v>0.1</v>
      </c>
      <c r="AB42" s="160">
        <v>6.2</v>
      </c>
      <c r="AC42" s="153"/>
      <c r="AD42" s="153"/>
      <c r="AE42" s="153"/>
      <c r="AF42" s="153"/>
      <c r="AG42" s="153"/>
      <c r="AH42" s="153"/>
      <c r="AI42" s="121">
        <v>31376</v>
      </c>
      <c r="AJ42" s="140">
        <v>0.1</v>
      </c>
      <c r="AK42" s="160">
        <v>6.2</v>
      </c>
    </row>
    <row r="43" spans="1:37" ht="18" hidden="1" customHeight="1">
      <c r="A43" s="93" t="s">
        <v>109</v>
      </c>
      <c r="B43" s="113">
        <v>409644</v>
      </c>
      <c r="C43" s="132">
        <v>1.4</v>
      </c>
      <c r="D43" s="153">
        <v>1.6</v>
      </c>
      <c r="E43" s="172">
        <v>422874</v>
      </c>
      <c r="F43" s="132">
        <v>1.4</v>
      </c>
      <c r="G43" s="179">
        <v>3.2</v>
      </c>
      <c r="H43" s="172">
        <v>416263</v>
      </c>
      <c r="I43" s="132">
        <v>1.4668792532663699</v>
      </c>
      <c r="J43" s="179">
        <v>-1.5633498394320799</v>
      </c>
      <c r="K43" s="172">
        <v>455562</v>
      </c>
      <c r="L43" s="132">
        <v>1.5244646795305301</v>
      </c>
      <c r="M43" s="179">
        <v>9.4409063500719501</v>
      </c>
      <c r="N43" s="121">
        <v>488788</v>
      </c>
      <c r="O43" s="140">
        <v>1.7</v>
      </c>
      <c r="P43" s="160">
        <v>7.3</v>
      </c>
      <c r="Q43" s="121">
        <v>497670</v>
      </c>
      <c r="R43" s="140">
        <v>1.9</v>
      </c>
      <c r="S43" s="160">
        <v>1.8</v>
      </c>
      <c r="T43" s="121">
        <v>497670</v>
      </c>
      <c r="U43" s="140">
        <v>1.9</v>
      </c>
      <c r="V43" s="160">
        <v>1.8</v>
      </c>
      <c r="W43" s="121">
        <v>497670</v>
      </c>
      <c r="X43" s="140">
        <v>1.9</v>
      </c>
      <c r="Y43" s="160">
        <v>1.8</v>
      </c>
      <c r="Z43" s="121">
        <v>497670</v>
      </c>
      <c r="AA43" s="140">
        <v>1.9</v>
      </c>
      <c r="AB43" s="160">
        <v>1.8</v>
      </c>
      <c r="AC43" s="153"/>
      <c r="AD43" s="153"/>
      <c r="AE43" s="153"/>
      <c r="AF43" s="153"/>
      <c r="AG43" s="153"/>
      <c r="AH43" s="153"/>
      <c r="AI43" s="121">
        <v>497670</v>
      </c>
      <c r="AJ43" s="140">
        <v>1.9</v>
      </c>
      <c r="AK43" s="160">
        <v>1.8</v>
      </c>
    </row>
    <row r="44" spans="1:37" ht="18" hidden="1" customHeight="1">
      <c r="A44" s="93" t="s">
        <v>110</v>
      </c>
      <c r="B44" s="113">
        <v>410963</v>
      </c>
      <c r="C44" s="132">
        <v>1.5</v>
      </c>
      <c r="D44" s="153">
        <v>3</v>
      </c>
      <c r="E44" s="172">
        <v>421733</v>
      </c>
      <c r="F44" s="132">
        <v>1.4</v>
      </c>
      <c r="G44" s="179">
        <v>2.6</v>
      </c>
      <c r="H44" s="172">
        <v>428096</v>
      </c>
      <c r="I44" s="132">
        <v>1.5085778481544601</v>
      </c>
      <c r="J44" s="179">
        <v>1.50877450899029</v>
      </c>
      <c r="K44" s="172">
        <v>415431</v>
      </c>
      <c r="L44" s="132">
        <v>1.3901727674433899</v>
      </c>
      <c r="M44" s="179">
        <v>-2.9584485722828502</v>
      </c>
      <c r="N44" s="121">
        <v>435564</v>
      </c>
      <c r="O44" s="140">
        <v>1.5</v>
      </c>
      <c r="P44" s="160">
        <v>4.8</v>
      </c>
      <c r="Q44" s="121">
        <v>689323</v>
      </c>
      <c r="R44" s="140">
        <v>2.6</v>
      </c>
      <c r="S44" s="160">
        <v>58.3</v>
      </c>
      <c r="T44" s="121">
        <v>689323</v>
      </c>
      <c r="U44" s="140">
        <v>2.6</v>
      </c>
      <c r="V44" s="160">
        <v>58.3</v>
      </c>
      <c r="W44" s="121">
        <v>689323</v>
      </c>
      <c r="X44" s="140">
        <v>2.6</v>
      </c>
      <c r="Y44" s="160">
        <v>58.3</v>
      </c>
      <c r="Z44" s="121">
        <v>689323</v>
      </c>
      <c r="AA44" s="140">
        <v>2.6</v>
      </c>
      <c r="AB44" s="160">
        <v>58.3</v>
      </c>
      <c r="AC44" s="153"/>
      <c r="AD44" s="153"/>
      <c r="AE44" s="153"/>
      <c r="AF44" s="153"/>
      <c r="AG44" s="153"/>
      <c r="AH44" s="153"/>
      <c r="AI44" s="121">
        <v>689323</v>
      </c>
      <c r="AJ44" s="140">
        <v>2.6</v>
      </c>
      <c r="AK44" s="160">
        <v>58.3</v>
      </c>
    </row>
    <row r="45" spans="1:37" ht="18" hidden="1" customHeight="1">
      <c r="A45" s="93" t="s">
        <v>105</v>
      </c>
      <c r="B45" s="113">
        <v>2652755</v>
      </c>
      <c r="C45" s="132">
        <v>9.4</v>
      </c>
      <c r="D45" s="153">
        <v>12</v>
      </c>
      <c r="E45" s="172">
        <v>3045899</v>
      </c>
      <c r="F45" s="132">
        <v>10.1</v>
      </c>
      <c r="G45" s="179">
        <v>14.8</v>
      </c>
      <c r="H45" s="172">
        <v>3526836</v>
      </c>
      <c r="I45" s="132">
        <v>12.4283026790105</v>
      </c>
      <c r="J45" s="179">
        <v>15.7896568467963</v>
      </c>
      <c r="K45" s="172">
        <v>3512958</v>
      </c>
      <c r="L45" s="132">
        <v>11.7555467569161</v>
      </c>
      <c r="M45" s="179">
        <v>-0.39349717423775898</v>
      </c>
      <c r="N45" s="121">
        <v>3717478</v>
      </c>
      <c r="O45" s="140">
        <v>12.8</v>
      </c>
      <c r="P45" s="160">
        <v>5.8</v>
      </c>
      <c r="Q45" s="121">
        <v>2645202</v>
      </c>
      <c r="R45" s="140">
        <v>10</v>
      </c>
      <c r="S45" s="160">
        <v>-28.8</v>
      </c>
      <c r="T45" s="121">
        <v>2645202</v>
      </c>
      <c r="U45" s="140">
        <v>10</v>
      </c>
      <c r="V45" s="160">
        <v>-28.8</v>
      </c>
      <c r="W45" s="121">
        <v>2645202</v>
      </c>
      <c r="X45" s="140">
        <v>10</v>
      </c>
      <c r="Y45" s="160">
        <v>-28.8</v>
      </c>
      <c r="Z45" s="121">
        <v>2645202</v>
      </c>
      <c r="AA45" s="140">
        <v>10</v>
      </c>
      <c r="AB45" s="160">
        <v>-28.8</v>
      </c>
      <c r="AC45" s="153"/>
      <c r="AD45" s="153"/>
      <c r="AE45" s="153"/>
      <c r="AF45" s="153"/>
      <c r="AG45" s="153"/>
      <c r="AH45" s="153"/>
      <c r="AI45" s="121">
        <v>2645202</v>
      </c>
      <c r="AJ45" s="140">
        <v>10</v>
      </c>
      <c r="AK45" s="160">
        <v>-28.8</v>
      </c>
    </row>
    <row r="46" spans="1:37" ht="18" hidden="1" customHeight="1">
      <c r="A46" s="93" t="s">
        <v>19</v>
      </c>
      <c r="B46" s="113">
        <v>963503</v>
      </c>
      <c r="C46" s="132">
        <v>3.4</v>
      </c>
      <c r="D46" s="153">
        <v>-7.3</v>
      </c>
      <c r="E46" s="172">
        <v>1015289</v>
      </c>
      <c r="F46" s="132">
        <v>3.4</v>
      </c>
      <c r="G46" s="179">
        <v>5.4</v>
      </c>
      <c r="H46" s="172">
        <v>1161703</v>
      </c>
      <c r="I46" s="132">
        <v>4.09375329817279</v>
      </c>
      <c r="J46" s="179">
        <v>14.4209185758932</v>
      </c>
      <c r="K46" s="172">
        <v>943450</v>
      </c>
      <c r="L46" s="132">
        <v>3.1571030988165698</v>
      </c>
      <c r="M46" s="179">
        <v>-18.787332046142598</v>
      </c>
      <c r="N46" s="121">
        <v>1075210</v>
      </c>
      <c r="O46" s="140">
        <v>3.7</v>
      </c>
      <c r="P46" s="160">
        <v>14</v>
      </c>
      <c r="Q46" s="121">
        <v>1163463</v>
      </c>
      <c r="R46" s="140">
        <v>4.4000000000000004</v>
      </c>
      <c r="S46" s="160">
        <v>8.1999999999999993</v>
      </c>
      <c r="T46" s="121">
        <v>1163463</v>
      </c>
      <c r="U46" s="140">
        <v>4.4000000000000004</v>
      </c>
      <c r="V46" s="160">
        <v>8.1999999999999993</v>
      </c>
      <c r="W46" s="121">
        <v>1163463</v>
      </c>
      <c r="X46" s="140">
        <v>4.4000000000000004</v>
      </c>
      <c r="Y46" s="160">
        <v>8.1999999999999993</v>
      </c>
      <c r="Z46" s="121">
        <v>1163463</v>
      </c>
      <c r="AA46" s="140">
        <v>4.4000000000000004</v>
      </c>
      <c r="AB46" s="160">
        <v>8.1999999999999993</v>
      </c>
      <c r="AC46" s="153"/>
      <c r="AD46" s="153"/>
      <c r="AE46" s="153"/>
      <c r="AF46" s="153"/>
      <c r="AG46" s="153"/>
      <c r="AH46" s="153"/>
      <c r="AI46" s="121">
        <v>1163463</v>
      </c>
      <c r="AJ46" s="140">
        <v>4.4000000000000004</v>
      </c>
      <c r="AK46" s="160">
        <v>8.1999999999999993</v>
      </c>
    </row>
    <row r="47" spans="1:37" ht="18" hidden="1" customHeight="1">
      <c r="A47" s="93" t="s">
        <v>111</v>
      </c>
      <c r="B47" s="113">
        <v>23279</v>
      </c>
      <c r="C47" s="132">
        <v>0.1</v>
      </c>
      <c r="D47" s="153">
        <v>-76.599999999999994</v>
      </c>
      <c r="E47" s="172">
        <v>35995</v>
      </c>
      <c r="F47" s="132">
        <v>0.1</v>
      </c>
      <c r="G47" s="179">
        <v>54.6</v>
      </c>
      <c r="H47" s="172">
        <v>156268</v>
      </c>
      <c r="I47" s="132">
        <v>0.55067658463382296</v>
      </c>
      <c r="J47" s="179">
        <v>334.13807473260198</v>
      </c>
      <c r="K47" s="172">
        <v>240264</v>
      </c>
      <c r="L47" s="132">
        <v>0.80400468380313295</v>
      </c>
      <c r="M47" s="179">
        <v>53.751247856246998</v>
      </c>
      <c r="N47" s="121">
        <v>146680</v>
      </c>
      <c r="O47" s="140">
        <v>0.5</v>
      </c>
      <c r="P47" s="160">
        <v>-39</v>
      </c>
      <c r="Q47" s="121">
        <v>879703</v>
      </c>
      <c r="R47" s="140">
        <v>3.3</v>
      </c>
      <c r="S47" s="160">
        <v>499.7</v>
      </c>
      <c r="T47" s="121">
        <v>879703</v>
      </c>
      <c r="U47" s="140">
        <v>3.3</v>
      </c>
      <c r="V47" s="160">
        <v>499.7</v>
      </c>
      <c r="W47" s="121">
        <v>879703</v>
      </c>
      <c r="X47" s="140">
        <v>3.3</v>
      </c>
      <c r="Y47" s="160">
        <v>499.7</v>
      </c>
      <c r="Z47" s="121">
        <v>879703</v>
      </c>
      <c r="AA47" s="140">
        <v>3.3</v>
      </c>
      <c r="AB47" s="160">
        <v>499.7</v>
      </c>
      <c r="AC47" s="153"/>
      <c r="AD47" s="153"/>
      <c r="AE47" s="153"/>
      <c r="AF47" s="153"/>
      <c r="AG47" s="153"/>
      <c r="AH47" s="153"/>
      <c r="AI47" s="121">
        <v>879703</v>
      </c>
      <c r="AJ47" s="140">
        <v>3.3</v>
      </c>
      <c r="AK47" s="160">
        <v>499.7</v>
      </c>
    </row>
    <row r="48" spans="1:37" ht="18" hidden="1" customHeight="1">
      <c r="A48" s="93" t="s">
        <v>112</v>
      </c>
      <c r="B48" s="113">
        <v>42898</v>
      </c>
      <c r="C48" s="132">
        <v>0.2</v>
      </c>
      <c r="D48" s="153">
        <v>1.2</v>
      </c>
      <c r="E48" s="172">
        <v>49875</v>
      </c>
      <c r="F48" s="132">
        <v>0.2</v>
      </c>
      <c r="G48" s="179">
        <v>16.3</v>
      </c>
      <c r="H48" s="172">
        <v>34745</v>
      </c>
      <c r="I48" s="132">
        <v>0.122438745828334</v>
      </c>
      <c r="J48" s="179">
        <v>-30.335839598997499</v>
      </c>
      <c r="K48" s="172">
        <v>34023</v>
      </c>
      <c r="L48" s="132">
        <v>0.113852476263751</v>
      </c>
      <c r="M48" s="179">
        <v>-2.07799683407685</v>
      </c>
      <c r="N48" s="121">
        <v>29007</v>
      </c>
      <c r="O48" s="140">
        <v>0.1</v>
      </c>
      <c r="P48" s="160">
        <v>-14.7</v>
      </c>
      <c r="Q48" s="121">
        <v>6079</v>
      </c>
      <c r="R48" s="140">
        <v>0</v>
      </c>
      <c r="S48" s="160">
        <v>-79</v>
      </c>
      <c r="T48" s="121">
        <v>6079</v>
      </c>
      <c r="U48" s="140">
        <v>0</v>
      </c>
      <c r="V48" s="160">
        <v>-79</v>
      </c>
      <c r="W48" s="121">
        <v>6079</v>
      </c>
      <c r="X48" s="140">
        <v>0</v>
      </c>
      <c r="Y48" s="160">
        <v>-79</v>
      </c>
      <c r="Z48" s="121">
        <v>6079</v>
      </c>
      <c r="AA48" s="140">
        <v>0</v>
      </c>
      <c r="AB48" s="160">
        <v>-79</v>
      </c>
      <c r="AC48" s="153"/>
      <c r="AD48" s="153"/>
      <c r="AE48" s="153"/>
      <c r="AF48" s="153"/>
      <c r="AG48" s="153"/>
      <c r="AH48" s="153"/>
      <c r="AI48" s="121">
        <v>6079</v>
      </c>
      <c r="AJ48" s="140">
        <v>0</v>
      </c>
      <c r="AK48" s="160">
        <v>-79</v>
      </c>
    </row>
    <row r="49" spans="1:37" ht="18" hidden="1" customHeight="1">
      <c r="A49" s="93" t="s">
        <v>79</v>
      </c>
      <c r="B49" s="113">
        <v>361708</v>
      </c>
      <c r="C49" s="132">
        <v>1.3</v>
      </c>
      <c r="D49" s="153">
        <v>49.2</v>
      </c>
      <c r="E49" s="172">
        <v>468429</v>
      </c>
      <c r="F49" s="132">
        <v>1.6</v>
      </c>
      <c r="G49" s="179">
        <v>29.5</v>
      </c>
      <c r="H49" s="172">
        <v>117125</v>
      </c>
      <c r="I49" s="132">
        <v>0.41273962023726202</v>
      </c>
      <c r="J49" s="179">
        <v>-74.996210738447004</v>
      </c>
      <c r="K49" s="172">
        <v>529078</v>
      </c>
      <c r="L49" s="132">
        <v>1.7704741038906899</v>
      </c>
      <c r="M49" s="179">
        <v>351.72081109925301</v>
      </c>
      <c r="N49" s="121">
        <v>974938</v>
      </c>
      <c r="O49" s="140">
        <v>3.3</v>
      </c>
      <c r="P49" s="160">
        <v>84.3</v>
      </c>
      <c r="Q49" s="121">
        <v>399835</v>
      </c>
      <c r="R49" s="140">
        <v>1.5</v>
      </c>
      <c r="S49" s="160">
        <v>-59</v>
      </c>
      <c r="T49" s="121">
        <v>399835</v>
      </c>
      <c r="U49" s="140">
        <v>1.5</v>
      </c>
      <c r="V49" s="160">
        <v>-59</v>
      </c>
      <c r="W49" s="121">
        <v>399835</v>
      </c>
      <c r="X49" s="140">
        <v>1.5</v>
      </c>
      <c r="Y49" s="160">
        <v>-59</v>
      </c>
      <c r="Z49" s="121">
        <v>399835</v>
      </c>
      <c r="AA49" s="140">
        <v>1.5</v>
      </c>
      <c r="AB49" s="160">
        <v>-59</v>
      </c>
      <c r="AC49" s="153"/>
      <c r="AD49" s="153"/>
      <c r="AE49" s="153"/>
      <c r="AF49" s="153"/>
      <c r="AG49" s="153"/>
      <c r="AH49" s="153"/>
      <c r="AI49" s="121">
        <v>399835</v>
      </c>
      <c r="AJ49" s="140">
        <v>1.5</v>
      </c>
      <c r="AK49" s="160">
        <v>-59</v>
      </c>
    </row>
    <row r="50" spans="1:37" ht="18" hidden="1" customHeight="1">
      <c r="A50" s="93" t="s">
        <v>113</v>
      </c>
      <c r="B50" s="113">
        <v>1005134</v>
      </c>
      <c r="C50" s="132">
        <v>3.5</v>
      </c>
      <c r="D50" s="153">
        <v>56.3</v>
      </c>
      <c r="E50" s="172">
        <v>828105</v>
      </c>
      <c r="F50" s="132">
        <v>2.7</v>
      </c>
      <c r="G50" s="179">
        <v>-17.600000000000001</v>
      </c>
      <c r="H50" s="172">
        <v>683710</v>
      </c>
      <c r="I50" s="132">
        <v>2.40934220492993</v>
      </c>
      <c r="J50" s="179">
        <v>-17.436798473623501</v>
      </c>
      <c r="K50" s="172">
        <v>436797</v>
      </c>
      <c r="L50" s="132">
        <v>1.4616706367627099</v>
      </c>
      <c r="M50" s="179">
        <v>-36.113703178248102</v>
      </c>
      <c r="N50" s="121">
        <v>660461</v>
      </c>
      <c r="O50" s="140">
        <v>2.2999999999999998</v>
      </c>
      <c r="P50" s="160">
        <v>51.2</v>
      </c>
      <c r="Q50" s="121">
        <v>478351</v>
      </c>
      <c r="R50" s="140">
        <v>1.8</v>
      </c>
      <c r="S50" s="160">
        <v>-27.6</v>
      </c>
      <c r="T50" s="121">
        <v>478351</v>
      </c>
      <c r="U50" s="140">
        <v>1.8</v>
      </c>
      <c r="V50" s="160">
        <v>-27.6</v>
      </c>
      <c r="W50" s="121">
        <v>478351</v>
      </c>
      <c r="X50" s="140">
        <v>1.8</v>
      </c>
      <c r="Y50" s="160">
        <v>-27.6</v>
      </c>
      <c r="Z50" s="121">
        <v>478351</v>
      </c>
      <c r="AA50" s="140">
        <v>1.8</v>
      </c>
      <c r="AB50" s="160">
        <v>-27.6</v>
      </c>
      <c r="AC50" s="153"/>
      <c r="AD50" s="153"/>
      <c r="AE50" s="153"/>
      <c r="AF50" s="153"/>
      <c r="AG50" s="153"/>
      <c r="AH50" s="153"/>
      <c r="AI50" s="121">
        <v>478351</v>
      </c>
      <c r="AJ50" s="140">
        <v>1.8</v>
      </c>
      <c r="AK50" s="160">
        <v>-27.6</v>
      </c>
    </row>
    <row r="51" spans="1:37" ht="18" hidden="1" customHeight="1">
      <c r="A51" s="93" t="s">
        <v>114</v>
      </c>
      <c r="B51" s="113">
        <v>663667</v>
      </c>
      <c r="C51" s="132">
        <v>2.2999999999999998</v>
      </c>
      <c r="D51" s="153">
        <v>2</v>
      </c>
      <c r="E51" s="172">
        <v>642185</v>
      </c>
      <c r="F51" s="132">
        <v>2.1</v>
      </c>
      <c r="G51" s="179">
        <v>-3.2</v>
      </c>
      <c r="H51" s="172">
        <v>622857</v>
      </c>
      <c r="I51" s="132">
        <v>2.1949008464642099</v>
      </c>
      <c r="J51" s="179">
        <v>-3.0097246120666199</v>
      </c>
      <c r="K51" s="172">
        <v>688014</v>
      </c>
      <c r="L51" s="132">
        <v>2.3023277666322399</v>
      </c>
      <c r="M51" s="179">
        <v>10.4609886378414</v>
      </c>
      <c r="N51" s="121">
        <v>562593</v>
      </c>
      <c r="O51" s="140">
        <v>1.9</v>
      </c>
      <c r="P51" s="160">
        <v>-18.2</v>
      </c>
      <c r="Q51" s="121">
        <v>668172</v>
      </c>
      <c r="R51" s="140">
        <v>2.5</v>
      </c>
      <c r="S51" s="160">
        <v>18.8</v>
      </c>
      <c r="T51" s="121">
        <v>668172</v>
      </c>
      <c r="U51" s="140">
        <v>2.5</v>
      </c>
      <c r="V51" s="160">
        <v>18.8</v>
      </c>
      <c r="W51" s="121">
        <v>668172</v>
      </c>
      <c r="X51" s="140">
        <v>2.5</v>
      </c>
      <c r="Y51" s="160">
        <v>18.8</v>
      </c>
      <c r="Z51" s="121">
        <v>668172</v>
      </c>
      <c r="AA51" s="140">
        <v>2.5</v>
      </c>
      <c r="AB51" s="160">
        <v>18.8</v>
      </c>
      <c r="AC51" s="153"/>
      <c r="AD51" s="153"/>
      <c r="AE51" s="153"/>
      <c r="AF51" s="153"/>
      <c r="AG51" s="153"/>
      <c r="AH51" s="153"/>
      <c r="AI51" s="121">
        <v>668172</v>
      </c>
      <c r="AJ51" s="140">
        <v>2.5</v>
      </c>
      <c r="AK51" s="160">
        <v>18.8</v>
      </c>
    </row>
    <row r="52" spans="1:37" ht="18" hidden="1" customHeight="1">
      <c r="A52" s="93" t="s">
        <v>116</v>
      </c>
      <c r="B52" s="113">
        <v>1682700</v>
      </c>
      <c r="C52" s="132">
        <v>5.9</v>
      </c>
      <c r="D52" s="153">
        <v>13.9</v>
      </c>
      <c r="E52" s="172">
        <v>3913500</v>
      </c>
      <c r="F52" s="132">
        <v>13</v>
      </c>
      <c r="G52" s="179">
        <v>132.6</v>
      </c>
      <c r="H52" s="172">
        <v>3264000</v>
      </c>
      <c r="I52" s="132">
        <v>11.5020885417667</v>
      </c>
      <c r="J52" s="179">
        <v>-16.596397087006501</v>
      </c>
      <c r="K52" s="172">
        <v>4877200</v>
      </c>
      <c r="L52" s="132">
        <v>16.3207623441075</v>
      </c>
      <c r="M52" s="179">
        <v>49.4240196078431</v>
      </c>
      <c r="N52" s="121">
        <v>3214800</v>
      </c>
      <c r="O52" s="140">
        <v>11</v>
      </c>
      <c r="P52" s="160">
        <v>-34.1</v>
      </c>
      <c r="Q52" s="121">
        <v>1419900</v>
      </c>
      <c r="R52" s="140">
        <v>5.3</v>
      </c>
      <c r="S52" s="160">
        <v>-55.8</v>
      </c>
      <c r="T52" s="121">
        <v>1419900</v>
      </c>
      <c r="U52" s="140">
        <v>5.3</v>
      </c>
      <c r="V52" s="160">
        <v>-55.8</v>
      </c>
      <c r="W52" s="121">
        <v>1419900</v>
      </c>
      <c r="X52" s="140">
        <v>5.3</v>
      </c>
      <c r="Y52" s="160">
        <v>-55.8</v>
      </c>
      <c r="Z52" s="121">
        <v>1419900</v>
      </c>
      <c r="AA52" s="140">
        <v>5.3</v>
      </c>
      <c r="AB52" s="160">
        <v>-55.8</v>
      </c>
      <c r="AC52" s="153"/>
      <c r="AD52" s="153"/>
      <c r="AE52" s="153"/>
      <c r="AF52" s="153"/>
      <c r="AG52" s="153"/>
      <c r="AH52" s="153"/>
      <c r="AI52" s="121">
        <v>1419900</v>
      </c>
      <c r="AJ52" s="140">
        <v>5.3</v>
      </c>
      <c r="AK52" s="160">
        <v>-55.8</v>
      </c>
    </row>
    <row r="53" spans="1:37" ht="18" hidden="1" customHeight="1">
      <c r="A53" s="95" t="s">
        <v>117</v>
      </c>
      <c r="B53" s="115">
        <v>28373948</v>
      </c>
      <c r="C53" s="134">
        <v>100</v>
      </c>
      <c r="D53" s="155">
        <v>1.4</v>
      </c>
      <c r="E53" s="174">
        <v>30129959</v>
      </c>
      <c r="F53" s="134">
        <v>100</v>
      </c>
      <c r="G53" s="181">
        <v>6.2</v>
      </c>
      <c r="H53" s="174">
        <v>28377455</v>
      </c>
      <c r="I53" s="134">
        <v>100</v>
      </c>
      <c r="J53" s="181">
        <v>-5.8</v>
      </c>
      <c r="K53" s="174">
        <v>29883408</v>
      </c>
      <c r="L53" s="134">
        <v>100</v>
      </c>
      <c r="M53" s="181">
        <v>5.3068641990622503</v>
      </c>
      <c r="N53" s="123">
        <v>29131875</v>
      </c>
      <c r="O53" s="141">
        <v>100</v>
      </c>
      <c r="P53" s="162">
        <v>-2.5</v>
      </c>
      <c r="Q53" s="123">
        <v>26583552</v>
      </c>
      <c r="R53" s="141">
        <v>100</v>
      </c>
      <c r="S53" s="162">
        <v>-8.6999999999999993</v>
      </c>
      <c r="T53" s="123">
        <v>26583552</v>
      </c>
      <c r="U53" s="141">
        <v>100</v>
      </c>
      <c r="V53" s="162">
        <v>-8.6999999999999993</v>
      </c>
      <c r="W53" s="123">
        <v>26583552</v>
      </c>
      <c r="X53" s="141">
        <v>100</v>
      </c>
      <c r="Y53" s="162">
        <v>-8.6999999999999993</v>
      </c>
      <c r="Z53" s="123">
        <v>26583552</v>
      </c>
      <c r="AA53" s="141">
        <v>100</v>
      </c>
      <c r="AB53" s="162">
        <v>-8.6999999999999993</v>
      </c>
      <c r="AC53" s="155"/>
      <c r="AD53" s="155"/>
      <c r="AE53" s="155"/>
      <c r="AF53" s="155"/>
      <c r="AG53" s="155"/>
      <c r="AH53" s="155"/>
      <c r="AI53" s="123">
        <v>26583552</v>
      </c>
      <c r="AJ53" s="141">
        <v>100</v>
      </c>
      <c r="AK53" s="162">
        <v>-8.6999999999999993</v>
      </c>
    </row>
    <row r="54" spans="1:37" ht="18" hidden="1" customHeight="1"/>
    <row r="55" spans="1:37" ht="18" hidden="1" customHeight="1">
      <c r="A55" s="90" t="s">
        <v>81</v>
      </c>
      <c r="B55" s="110" t="s">
        <v>51</v>
      </c>
      <c r="C55" s="129"/>
      <c r="D55" s="150"/>
      <c r="E55" s="169" t="s">
        <v>39</v>
      </c>
      <c r="F55" s="129"/>
      <c r="G55" s="176"/>
      <c r="H55" s="110" t="s">
        <v>18</v>
      </c>
      <c r="I55" s="129"/>
      <c r="J55" s="176"/>
      <c r="K55" s="110" t="s">
        <v>60</v>
      </c>
      <c r="L55" s="129"/>
      <c r="M55" s="150"/>
      <c r="N55" s="117" t="s">
        <v>22</v>
      </c>
      <c r="O55" s="136"/>
      <c r="P55" s="157"/>
      <c r="Q55" s="110" t="s">
        <v>33</v>
      </c>
      <c r="R55" s="129"/>
      <c r="S55" s="150"/>
      <c r="T55" s="110" t="s">
        <v>33</v>
      </c>
      <c r="U55" s="129"/>
      <c r="V55" s="150"/>
      <c r="W55" s="110" t="s">
        <v>33</v>
      </c>
      <c r="X55" s="129"/>
      <c r="Y55" s="150"/>
      <c r="Z55" s="110" t="s">
        <v>33</v>
      </c>
      <c r="AA55" s="129"/>
      <c r="AB55" s="150"/>
      <c r="AC55" s="136"/>
      <c r="AD55" s="136"/>
      <c r="AE55" s="136"/>
      <c r="AF55" s="136"/>
      <c r="AG55" s="136"/>
      <c r="AH55" s="136"/>
      <c r="AI55" s="110" t="s">
        <v>33</v>
      </c>
      <c r="AJ55" s="129"/>
      <c r="AK55" s="150"/>
    </row>
    <row r="56" spans="1:37" ht="27.15" hidden="1">
      <c r="A56" s="96"/>
      <c r="B56" s="119" t="s">
        <v>89</v>
      </c>
      <c r="C56" s="138" t="s">
        <v>90</v>
      </c>
      <c r="D56" s="158" t="s">
        <v>91</v>
      </c>
      <c r="E56" s="175" t="s">
        <v>89</v>
      </c>
      <c r="F56" s="138" t="s">
        <v>90</v>
      </c>
      <c r="G56" s="182" t="s">
        <v>91</v>
      </c>
      <c r="H56" s="119" t="s">
        <v>89</v>
      </c>
      <c r="I56" s="138" t="s">
        <v>90</v>
      </c>
      <c r="J56" s="182" t="s">
        <v>91</v>
      </c>
      <c r="K56" s="195" t="s">
        <v>89</v>
      </c>
      <c r="L56" s="201" t="s">
        <v>90</v>
      </c>
      <c r="M56" s="158" t="s">
        <v>91</v>
      </c>
      <c r="N56" s="204" t="s">
        <v>89</v>
      </c>
      <c r="O56" s="210" t="s">
        <v>90</v>
      </c>
      <c r="P56" s="212" t="s">
        <v>91</v>
      </c>
      <c r="Q56" s="119" t="s">
        <v>89</v>
      </c>
      <c r="R56" s="138" t="s">
        <v>90</v>
      </c>
      <c r="S56" s="158" t="s">
        <v>91</v>
      </c>
      <c r="T56" s="119" t="s">
        <v>89</v>
      </c>
      <c r="U56" s="138" t="s">
        <v>90</v>
      </c>
      <c r="V56" s="158" t="s">
        <v>91</v>
      </c>
      <c r="W56" s="119" t="s">
        <v>89</v>
      </c>
      <c r="X56" s="138" t="s">
        <v>90</v>
      </c>
      <c r="Y56" s="158" t="s">
        <v>91</v>
      </c>
      <c r="Z56" s="119" t="s">
        <v>89</v>
      </c>
      <c r="AA56" s="138" t="s">
        <v>90</v>
      </c>
      <c r="AB56" s="158" t="s">
        <v>91</v>
      </c>
      <c r="AC56" s="249"/>
      <c r="AD56" s="249"/>
      <c r="AE56" s="249"/>
      <c r="AF56" s="249"/>
      <c r="AG56" s="249"/>
      <c r="AH56" s="249"/>
      <c r="AI56" s="119" t="s">
        <v>89</v>
      </c>
      <c r="AJ56" s="138" t="s">
        <v>90</v>
      </c>
      <c r="AK56" s="158" t="s">
        <v>91</v>
      </c>
    </row>
    <row r="57" spans="1:37" ht="18" hidden="1" customHeight="1">
      <c r="A57" s="97" t="s">
        <v>92</v>
      </c>
      <c r="B57" s="120">
        <v>12108447</v>
      </c>
      <c r="C57" s="139">
        <v>45.5</v>
      </c>
      <c r="D57" s="159">
        <v>7.2</v>
      </c>
      <c r="E57" s="120">
        <v>12115146</v>
      </c>
      <c r="F57" s="143">
        <v>46.1</v>
      </c>
      <c r="G57" s="164">
        <v>5.5325014017074202e-002</v>
      </c>
      <c r="H57" s="120">
        <v>11812597</v>
      </c>
      <c r="I57" s="143">
        <v>41.3</v>
      </c>
      <c r="J57" s="190">
        <v>-2.4972790257748398</v>
      </c>
      <c r="K57" s="196">
        <v>11586620</v>
      </c>
      <c r="L57" s="143">
        <v>39.9</v>
      </c>
      <c r="M57" s="164">
        <v>-1.9130170952247001</v>
      </c>
      <c r="N57" s="205">
        <v>11899993</v>
      </c>
      <c r="O57" s="143">
        <v>41.1</v>
      </c>
      <c r="P57" s="213">
        <v>2.7046110082146502</v>
      </c>
      <c r="Q57" s="120">
        <v>11973628</v>
      </c>
      <c r="R57" s="143">
        <v>39.5</v>
      </c>
      <c r="S57" s="164">
        <v>0.6</v>
      </c>
      <c r="T57" s="120">
        <v>11973628</v>
      </c>
      <c r="U57" s="143">
        <v>39.5</v>
      </c>
      <c r="V57" s="164">
        <v>0.6</v>
      </c>
      <c r="W57" s="120">
        <v>11973628</v>
      </c>
      <c r="X57" s="143">
        <v>39.5</v>
      </c>
      <c r="Y57" s="164">
        <v>0.6</v>
      </c>
      <c r="Z57" s="120">
        <v>11973628</v>
      </c>
      <c r="AA57" s="143">
        <v>39.5</v>
      </c>
      <c r="AB57" s="164">
        <v>0.6</v>
      </c>
      <c r="AC57" s="213"/>
      <c r="AD57" s="213"/>
      <c r="AE57" s="213"/>
      <c r="AF57" s="213"/>
      <c r="AG57" s="213"/>
      <c r="AH57" s="213"/>
      <c r="AI57" s="120">
        <v>11973628</v>
      </c>
      <c r="AJ57" s="143">
        <v>39.5</v>
      </c>
      <c r="AK57" s="164">
        <v>0.6</v>
      </c>
    </row>
    <row r="58" spans="1:37" ht="18" hidden="1" customHeight="1">
      <c r="A58" s="98" t="s">
        <v>94</v>
      </c>
      <c r="B58" s="121">
        <v>240883</v>
      </c>
      <c r="C58" s="140">
        <v>0.9</v>
      </c>
      <c r="D58" s="160">
        <v>-75.2</v>
      </c>
      <c r="E58" s="121">
        <v>231249</v>
      </c>
      <c r="F58" s="144">
        <v>0.9</v>
      </c>
      <c r="G58" s="165">
        <v>-3.9994520161240099</v>
      </c>
      <c r="H58" s="121">
        <v>216241</v>
      </c>
      <c r="I58" s="144">
        <v>0.7</v>
      </c>
      <c r="J58" s="191">
        <v>-6.4899740106984298</v>
      </c>
      <c r="K58" s="197">
        <v>211483</v>
      </c>
      <c r="L58" s="144">
        <v>0.7</v>
      </c>
      <c r="M58" s="165">
        <v>-2.2003227880004301</v>
      </c>
      <c r="N58" s="206">
        <v>206227</v>
      </c>
      <c r="O58" s="144">
        <v>0.7</v>
      </c>
      <c r="P58" s="214">
        <v>-2.4853061475390499</v>
      </c>
      <c r="Q58" s="121">
        <v>198971</v>
      </c>
      <c r="R58" s="144">
        <v>0.7</v>
      </c>
      <c r="S58" s="165">
        <v>-3.5</v>
      </c>
      <c r="T58" s="121">
        <v>198971</v>
      </c>
      <c r="U58" s="144">
        <v>0.7</v>
      </c>
      <c r="V58" s="165">
        <v>-3.5</v>
      </c>
      <c r="W58" s="121">
        <v>198971</v>
      </c>
      <c r="X58" s="144">
        <v>0.7</v>
      </c>
      <c r="Y58" s="165">
        <v>-3.5</v>
      </c>
      <c r="Z58" s="121">
        <v>198971</v>
      </c>
      <c r="AA58" s="144">
        <v>0.7</v>
      </c>
      <c r="AB58" s="165">
        <v>-3.5</v>
      </c>
      <c r="AC58" s="214"/>
      <c r="AD58" s="214"/>
      <c r="AE58" s="214"/>
      <c r="AF58" s="214"/>
      <c r="AG58" s="214"/>
      <c r="AH58" s="214"/>
      <c r="AI58" s="121">
        <v>198971</v>
      </c>
      <c r="AJ58" s="144">
        <v>0.7</v>
      </c>
      <c r="AK58" s="165">
        <v>-3.5</v>
      </c>
    </row>
    <row r="59" spans="1:37" ht="18" hidden="1" customHeight="1">
      <c r="A59" s="98" t="s">
        <v>95</v>
      </c>
      <c r="B59" s="121">
        <v>72073</v>
      </c>
      <c r="C59" s="140">
        <v>0.3</v>
      </c>
      <c r="D59" s="160">
        <v>31.2</v>
      </c>
      <c r="E59" s="121">
        <v>71439</v>
      </c>
      <c r="F59" s="144">
        <v>0.3</v>
      </c>
      <c r="G59" s="165">
        <v>-0.87966367433019299</v>
      </c>
      <c r="H59" s="121">
        <v>59252</v>
      </c>
      <c r="I59" s="144">
        <v>0.2</v>
      </c>
      <c r="J59" s="191">
        <v>-17.059309340836201</v>
      </c>
      <c r="K59" s="197">
        <v>55980</v>
      </c>
      <c r="L59" s="144">
        <v>0.2</v>
      </c>
      <c r="M59" s="165">
        <v>-5.52217646661716</v>
      </c>
      <c r="N59" s="206">
        <v>40938</v>
      </c>
      <c r="O59" s="144">
        <v>0.1</v>
      </c>
      <c r="P59" s="214">
        <v>-26.870310825294698</v>
      </c>
      <c r="Q59" s="121">
        <v>34192</v>
      </c>
      <c r="R59" s="144">
        <v>0.1</v>
      </c>
      <c r="S59" s="165">
        <v>-16.5</v>
      </c>
      <c r="T59" s="121">
        <v>34192</v>
      </c>
      <c r="U59" s="144">
        <v>0.1</v>
      </c>
      <c r="V59" s="165">
        <v>-16.5</v>
      </c>
      <c r="W59" s="121">
        <v>34192</v>
      </c>
      <c r="X59" s="144">
        <v>0.1</v>
      </c>
      <c r="Y59" s="165">
        <v>-16.5</v>
      </c>
      <c r="Z59" s="121">
        <v>34192</v>
      </c>
      <c r="AA59" s="144">
        <v>0.1</v>
      </c>
      <c r="AB59" s="165">
        <v>-16.5</v>
      </c>
      <c r="AC59" s="214"/>
      <c r="AD59" s="214"/>
      <c r="AE59" s="214"/>
      <c r="AF59" s="214"/>
      <c r="AG59" s="214"/>
      <c r="AH59" s="214"/>
      <c r="AI59" s="121">
        <v>34192</v>
      </c>
      <c r="AJ59" s="144">
        <v>0.1</v>
      </c>
      <c r="AK59" s="165">
        <v>-16.5</v>
      </c>
    </row>
    <row r="60" spans="1:37" ht="18" hidden="1" customHeight="1">
      <c r="A60" s="98" t="s">
        <v>96</v>
      </c>
      <c r="B60" s="121">
        <v>57281</v>
      </c>
      <c r="C60" s="140">
        <v>0.2</v>
      </c>
      <c r="D60" s="160">
        <v>12.5</v>
      </c>
      <c r="E60" s="121">
        <v>19908</v>
      </c>
      <c r="F60" s="144">
        <v>0.1</v>
      </c>
      <c r="G60" s="165">
        <v>-65.245020163754106</v>
      </c>
      <c r="H60" s="121">
        <v>17162</v>
      </c>
      <c r="I60" s="144">
        <v>0.1</v>
      </c>
      <c r="J60" s="191">
        <v>-13.7934498693992</v>
      </c>
      <c r="K60" s="197">
        <v>22155</v>
      </c>
      <c r="L60" s="144">
        <v>0.1</v>
      </c>
      <c r="M60" s="165">
        <v>29.093345763896998</v>
      </c>
      <c r="N60" s="206">
        <v>25608</v>
      </c>
      <c r="O60" s="144">
        <v>0.1</v>
      </c>
      <c r="P60" s="214">
        <v>15.5856465809072</v>
      </c>
      <c r="Q60" s="121">
        <v>26484</v>
      </c>
      <c r="R60" s="144">
        <v>0.1</v>
      </c>
      <c r="S60" s="165">
        <v>3.4</v>
      </c>
      <c r="T60" s="121">
        <v>26484</v>
      </c>
      <c r="U60" s="144">
        <v>0.1</v>
      </c>
      <c r="V60" s="165">
        <v>3.4</v>
      </c>
      <c r="W60" s="121">
        <v>26484</v>
      </c>
      <c r="X60" s="144">
        <v>0.1</v>
      </c>
      <c r="Y60" s="165">
        <v>3.4</v>
      </c>
      <c r="Z60" s="121">
        <v>26484</v>
      </c>
      <c r="AA60" s="144">
        <v>0.1</v>
      </c>
      <c r="AB60" s="165">
        <v>3.4</v>
      </c>
      <c r="AC60" s="214"/>
      <c r="AD60" s="214"/>
      <c r="AE60" s="214"/>
      <c r="AF60" s="214"/>
      <c r="AG60" s="214"/>
      <c r="AH60" s="214"/>
      <c r="AI60" s="121">
        <v>26484</v>
      </c>
      <c r="AJ60" s="144">
        <v>0.1</v>
      </c>
      <c r="AK60" s="165">
        <v>3.4</v>
      </c>
    </row>
    <row r="61" spans="1:37" ht="27.95" hidden="1" customHeight="1">
      <c r="A61" s="99" t="s">
        <v>97</v>
      </c>
      <c r="B61" s="121">
        <v>37356</v>
      </c>
      <c r="C61" s="140">
        <v>0.2</v>
      </c>
      <c r="D61" s="160">
        <v>-5.7</v>
      </c>
      <c r="E61" s="121">
        <v>7861</v>
      </c>
      <c r="F61" s="144">
        <v>0</v>
      </c>
      <c r="G61" s="165">
        <v>-78.956526394688893</v>
      </c>
      <c r="H61" s="121">
        <v>9582</v>
      </c>
      <c r="I61" s="144">
        <v>0</v>
      </c>
      <c r="J61" s="191">
        <v>21.892888945426801</v>
      </c>
      <c r="K61" s="197">
        <v>7576</v>
      </c>
      <c r="L61" s="144">
        <v>0</v>
      </c>
      <c r="M61" s="165">
        <v>-20.9350866207472</v>
      </c>
      <c r="N61" s="206">
        <v>6346</v>
      </c>
      <c r="O61" s="144">
        <v>0</v>
      </c>
      <c r="P61" s="214">
        <v>-16.235480464625098</v>
      </c>
      <c r="Q61" s="121">
        <v>6814</v>
      </c>
      <c r="R61" s="144">
        <v>0</v>
      </c>
      <c r="S61" s="165">
        <v>7.4</v>
      </c>
      <c r="T61" s="121">
        <v>6814</v>
      </c>
      <c r="U61" s="144">
        <v>0</v>
      </c>
      <c r="V61" s="165">
        <v>7.4</v>
      </c>
      <c r="W61" s="121">
        <v>6814</v>
      </c>
      <c r="X61" s="144">
        <v>0</v>
      </c>
      <c r="Y61" s="165">
        <v>7.4</v>
      </c>
      <c r="Z61" s="121">
        <v>6814</v>
      </c>
      <c r="AA61" s="144">
        <v>0</v>
      </c>
      <c r="AB61" s="165">
        <v>7.4</v>
      </c>
      <c r="AC61" s="214"/>
      <c r="AD61" s="214"/>
      <c r="AE61" s="214"/>
      <c r="AF61" s="214"/>
      <c r="AG61" s="214"/>
      <c r="AH61" s="214"/>
      <c r="AI61" s="121">
        <v>6814</v>
      </c>
      <c r="AJ61" s="144">
        <v>0</v>
      </c>
      <c r="AK61" s="165">
        <v>7.4</v>
      </c>
    </row>
    <row r="62" spans="1:37" ht="27.95" hidden="1" customHeight="1">
      <c r="A62" s="99" t="s">
        <v>98</v>
      </c>
      <c r="B62" s="121">
        <v>855126</v>
      </c>
      <c r="C62" s="140">
        <v>3.2</v>
      </c>
      <c r="D62" s="160">
        <v>-0.6</v>
      </c>
      <c r="E62" s="121">
        <v>805059</v>
      </c>
      <c r="F62" s="144">
        <v>3</v>
      </c>
      <c r="G62" s="165">
        <v>-5.8549266423895396</v>
      </c>
      <c r="H62" s="121">
        <v>856786</v>
      </c>
      <c r="I62" s="144">
        <v>3</v>
      </c>
      <c r="J62" s="191">
        <v>6.4252433672563098</v>
      </c>
      <c r="K62" s="197">
        <v>855315</v>
      </c>
      <c r="L62" s="144">
        <v>3</v>
      </c>
      <c r="M62" s="165">
        <v>-0.17168814616485301</v>
      </c>
      <c r="N62" s="206">
        <v>846499</v>
      </c>
      <c r="O62" s="144">
        <v>2.9</v>
      </c>
      <c r="P62" s="214">
        <v>-1.0307313679755401</v>
      </c>
      <c r="Q62" s="121">
        <v>841237</v>
      </c>
      <c r="R62" s="144">
        <v>2.8</v>
      </c>
      <c r="S62" s="165">
        <v>-0.6</v>
      </c>
      <c r="T62" s="121">
        <v>841237</v>
      </c>
      <c r="U62" s="144">
        <v>2.8</v>
      </c>
      <c r="V62" s="165">
        <v>-0.6</v>
      </c>
      <c r="W62" s="121">
        <v>841237</v>
      </c>
      <c r="X62" s="144">
        <v>2.8</v>
      </c>
      <c r="Y62" s="165">
        <v>-0.6</v>
      </c>
      <c r="Z62" s="121">
        <v>841237</v>
      </c>
      <c r="AA62" s="144">
        <v>2.8</v>
      </c>
      <c r="AB62" s="165">
        <v>-0.6</v>
      </c>
      <c r="AC62" s="214"/>
      <c r="AD62" s="214"/>
      <c r="AE62" s="214"/>
      <c r="AF62" s="214"/>
      <c r="AG62" s="214"/>
      <c r="AH62" s="214"/>
      <c r="AI62" s="121">
        <v>841237</v>
      </c>
      <c r="AJ62" s="144">
        <v>2.8</v>
      </c>
      <c r="AK62" s="165">
        <v>-0.6</v>
      </c>
    </row>
    <row r="63" spans="1:37" ht="27.95" hidden="1" customHeight="1">
      <c r="A63" s="99" t="s">
        <v>101</v>
      </c>
      <c r="B63" s="121">
        <v>6523</v>
      </c>
      <c r="C63" s="140">
        <v>0</v>
      </c>
      <c r="D63" s="160">
        <v>9.4</v>
      </c>
      <c r="E63" s="121">
        <v>3336</v>
      </c>
      <c r="F63" s="144">
        <v>0</v>
      </c>
      <c r="G63" s="165">
        <v>-48.857887475088198</v>
      </c>
      <c r="H63" s="121">
        <v>75</v>
      </c>
      <c r="I63" s="144">
        <v>0</v>
      </c>
      <c r="J63" s="191">
        <v>-97.751798561151105</v>
      </c>
      <c r="K63" s="197">
        <v>207</v>
      </c>
      <c r="L63" s="144">
        <v>0</v>
      </c>
      <c r="M63" s="165">
        <v>176</v>
      </c>
      <c r="N63" s="206">
        <v>5441</v>
      </c>
      <c r="O63" s="144">
        <v>0</v>
      </c>
      <c r="P63" s="214">
        <v>2528.50241545894</v>
      </c>
      <c r="Q63" s="121">
        <v>413</v>
      </c>
      <c r="R63" s="144">
        <v>0</v>
      </c>
      <c r="S63" s="165">
        <v>-92.4</v>
      </c>
      <c r="T63" s="121">
        <v>413</v>
      </c>
      <c r="U63" s="144">
        <v>0</v>
      </c>
      <c r="V63" s="165">
        <v>-92.4</v>
      </c>
      <c r="W63" s="121">
        <v>413</v>
      </c>
      <c r="X63" s="144">
        <v>0</v>
      </c>
      <c r="Y63" s="165">
        <v>-92.4</v>
      </c>
      <c r="Z63" s="121">
        <v>413</v>
      </c>
      <c r="AA63" s="144">
        <v>0</v>
      </c>
      <c r="AB63" s="165">
        <v>-92.4</v>
      </c>
      <c r="AC63" s="214"/>
      <c r="AD63" s="214"/>
      <c r="AE63" s="214"/>
      <c r="AF63" s="214"/>
      <c r="AG63" s="214"/>
      <c r="AH63" s="214"/>
      <c r="AI63" s="121">
        <v>413</v>
      </c>
      <c r="AJ63" s="144">
        <v>0</v>
      </c>
      <c r="AK63" s="165">
        <v>-92.4</v>
      </c>
    </row>
    <row r="64" spans="1:37" ht="27.95" hidden="1" customHeight="1">
      <c r="A64" s="99" t="s">
        <v>102</v>
      </c>
      <c r="B64" s="122" t="s">
        <v>54</v>
      </c>
      <c r="C64" s="137" t="s">
        <v>54</v>
      </c>
      <c r="D64" s="161" t="s">
        <v>54</v>
      </c>
      <c r="E64" s="122" t="s">
        <v>54</v>
      </c>
      <c r="F64" s="137" t="s">
        <v>54</v>
      </c>
      <c r="G64" s="161" t="s">
        <v>54</v>
      </c>
      <c r="H64" s="122" t="s">
        <v>54</v>
      </c>
      <c r="I64" s="137" t="s">
        <v>54</v>
      </c>
      <c r="J64" s="192" t="s">
        <v>54</v>
      </c>
      <c r="K64" s="198" t="s">
        <v>54</v>
      </c>
      <c r="L64" s="145" t="s">
        <v>54</v>
      </c>
      <c r="M64" s="166" t="s">
        <v>54</v>
      </c>
      <c r="N64" s="207" t="s">
        <v>54</v>
      </c>
      <c r="O64" s="145" t="s">
        <v>54</v>
      </c>
      <c r="P64" s="192" t="s">
        <v>54</v>
      </c>
      <c r="Q64" s="122" t="s">
        <v>54</v>
      </c>
      <c r="R64" s="145" t="s">
        <v>54</v>
      </c>
      <c r="S64" s="166" t="s">
        <v>54</v>
      </c>
      <c r="T64" s="122" t="s">
        <v>54</v>
      </c>
      <c r="U64" s="145" t="s">
        <v>54</v>
      </c>
      <c r="V64" s="166" t="s">
        <v>54</v>
      </c>
      <c r="W64" s="122" t="s">
        <v>54</v>
      </c>
      <c r="X64" s="145" t="s">
        <v>54</v>
      </c>
      <c r="Y64" s="166" t="s">
        <v>54</v>
      </c>
      <c r="Z64" s="122" t="s">
        <v>54</v>
      </c>
      <c r="AA64" s="145" t="s">
        <v>54</v>
      </c>
      <c r="AB64" s="166" t="s">
        <v>54</v>
      </c>
      <c r="AC64" s="192"/>
      <c r="AD64" s="192"/>
      <c r="AE64" s="192"/>
      <c r="AF64" s="192"/>
      <c r="AG64" s="192"/>
      <c r="AH64" s="192"/>
      <c r="AI64" s="122" t="s">
        <v>54</v>
      </c>
      <c r="AJ64" s="145" t="s">
        <v>54</v>
      </c>
      <c r="AK64" s="166" t="s">
        <v>54</v>
      </c>
    </row>
    <row r="65" spans="1:37" ht="27.95" hidden="1" customHeight="1">
      <c r="A65" s="99" t="s">
        <v>103</v>
      </c>
      <c r="B65" s="121">
        <v>134825</v>
      </c>
      <c r="C65" s="140">
        <v>0.5</v>
      </c>
      <c r="D65" s="160">
        <v>-8.9</v>
      </c>
      <c r="E65" s="121">
        <v>112963</v>
      </c>
      <c r="F65" s="144">
        <v>0.4</v>
      </c>
      <c r="G65" s="165">
        <v>-16.2150936399036</v>
      </c>
      <c r="H65" s="121">
        <v>76761</v>
      </c>
      <c r="I65" s="144">
        <v>0.3</v>
      </c>
      <c r="J65" s="191">
        <v>-32.047661623717502</v>
      </c>
      <c r="K65" s="197">
        <v>57545</v>
      </c>
      <c r="L65" s="144">
        <v>0.2</v>
      </c>
      <c r="M65" s="165">
        <v>-25.033545680749299</v>
      </c>
      <c r="N65" s="206">
        <v>52304</v>
      </c>
      <c r="O65" s="144">
        <v>0.2</v>
      </c>
      <c r="P65" s="214">
        <v>-9.1076548787905107</v>
      </c>
      <c r="Q65" s="121">
        <v>71915</v>
      </c>
      <c r="R65" s="144">
        <v>0.2</v>
      </c>
      <c r="S65" s="165">
        <v>37.5</v>
      </c>
      <c r="T65" s="121">
        <v>71915</v>
      </c>
      <c r="U65" s="144">
        <v>0.2</v>
      </c>
      <c r="V65" s="165">
        <v>37.5</v>
      </c>
      <c r="W65" s="121">
        <v>71915</v>
      </c>
      <c r="X65" s="144">
        <v>0.2</v>
      </c>
      <c r="Y65" s="165">
        <v>37.5</v>
      </c>
      <c r="Z65" s="121">
        <v>71915</v>
      </c>
      <c r="AA65" s="144">
        <v>0.2</v>
      </c>
      <c r="AB65" s="165">
        <v>37.5</v>
      </c>
      <c r="AC65" s="214"/>
      <c r="AD65" s="214"/>
      <c r="AE65" s="214"/>
      <c r="AF65" s="214"/>
      <c r="AG65" s="214"/>
      <c r="AH65" s="214"/>
      <c r="AI65" s="121">
        <v>71915</v>
      </c>
      <c r="AJ65" s="144">
        <v>0.2</v>
      </c>
      <c r="AK65" s="165">
        <v>37.5</v>
      </c>
    </row>
    <row r="66" spans="1:37" hidden="1">
      <c r="A66" s="98" t="s">
        <v>59</v>
      </c>
      <c r="B66" s="121">
        <v>89325</v>
      </c>
      <c r="C66" s="140">
        <v>0.4</v>
      </c>
      <c r="D66" s="160">
        <v>-74.2</v>
      </c>
      <c r="E66" s="121">
        <v>157568</v>
      </c>
      <c r="F66" s="144">
        <v>0.6</v>
      </c>
      <c r="G66" s="165">
        <v>76.398544640358196</v>
      </c>
      <c r="H66" s="121">
        <v>151479</v>
      </c>
      <c r="I66" s="144">
        <v>0.5</v>
      </c>
      <c r="J66" s="191">
        <v>-3.86436332250203</v>
      </c>
      <c r="K66" s="197">
        <v>156489</v>
      </c>
      <c r="L66" s="144">
        <v>0.5</v>
      </c>
      <c r="M66" s="165">
        <v>3.3073891430495301</v>
      </c>
      <c r="N66" s="206">
        <v>129037</v>
      </c>
      <c r="O66" s="144">
        <v>0.5</v>
      </c>
      <c r="P66" s="214">
        <v>-17.542447072957199</v>
      </c>
      <c r="Q66" s="121">
        <v>56111</v>
      </c>
      <c r="R66" s="144">
        <v>0.2</v>
      </c>
      <c r="S66" s="165">
        <v>-56.5</v>
      </c>
      <c r="T66" s="121">
        <v>56111</v>
      </c>
      <c r="U66" s="144">
        <v>0.2</v>
      </c>
      <c r="V66" s="165">
        <v>-56.5</v>
      </c>
      <c r="W66" s="121">
        <v>56111</v>
      </c>
      <c r="X66" s="144">
        <v>0.2</v>
      </c>
      <c r="Y66" s="165">
        <v>-56.5</v>
      </c>
      <c r="Z66" s="121">
        <v>56111</v>
      </c>
      <c r="AA66" s="144">
        <v>0.2</v>
      </c>
      <c r="AB66" s="165">
        <v>-56.5</v>
      </c>
      <c r="AC66" s="214"/>
      <c r="AD66" s="214"/>
      <c r="AE66" s="214"/>
      <c r="AF66" s="214"/>
      <c r="AG66" s="214"/>
      <c r="AH66" s="214"/>
      <c r="AI66" s="121">
        <v>56111</v>
      </c>
      <c r="AJ66" s="144">
        <v>0.2</v>
      </c>
      <c r="AK66" s="165">
        <v>-56.5</v>
      </c>
    </row>
    <row r="67" spans="1:37" hidden="1">
      <c r="A67" s="98" t="s">
        <v>106</v>
      </c>
      <c r="B67" s="121">
        <v>3484111</v>
      </c>
      <c r="C67" s="140">
        <v>13.1</v>
      </c>
      <c r="D67" s="160">
        <v>-11.4</v>
      </c>
      <c r="E67" s="121">
        <v>3678423</v>
      </c>
      <c r="F67" s="144">
        <v>14</v>
      </c>
      <c r="G67" s="165">
        <v>5.5770898229132202</v>
      </c>
      <c r="H67" s="121">
        <v>3776422</v>
      </c>
      <c r="I67" s="144">
        <v>13.2</v>
      </c>
      <c r="J67" s="191">
        <v>2.66415798291822</v>
      </c>
      <c r="K67" s="197">
        <v>4362637</v>
      </c>
      <c r="L67" s="144">
        <v>15</v>
      </c>
      <c r="M67" s="165">
        <v>15.523026822743899</v>
      </c>
      <c r="N67" s="206">
        <v>4539710</v>
      </c>
      <c r="O67" s="144">
        <v>15.7</v>
      </c>
      <c r="P67" s="214">
        <v>4.0588524784436597</v>
      </c>
      <c r="Q67" s="121">
        <v>4608662</v>
      </c>
      <c r="R67" s="144">
        <v>15.2</v>
      </c>
      <c r="S67" s="165">
        <v>1.5</v>
      </c>
      <c r="T67" s="121">
        <v>4608662</v>
      </c>
      <c r="U67" s="144">
        <v>15.2</v>
      </c>
      <c r="V67" s="165">
        <v>1.5</v>
      </c>
      <c r="W67" s="121">
        <v>4608662</v>
      </c>
      <c r="X67" s="144">
        <v>15.2</v>
      </c>
      <c r="Y67" s="165">
        <v>1.5</v>
      </c>
      <c r="Z67" s="121">
        <v>4608662</v>
      </c>
      <c r="AA67" s="144">
        <v>15.2</v>
      </c>
      <c r="AB67" s="165">
        <v>1.5</v>
      </c>
      <c r="AC67" s="214"/>
      <c r="AD67" s="214"/>
      <c r="AE67" s="214"/>
      <c r="AF67" s="214"/>
      <c r="AG67" s="214"/>
      <c r="AH67" s="214"/>
      <c r="AI67" s="121">
        <v>4608662</v>
      </c>
      <c r="AJ67" s="144">
        <v>15.2</v>
      </c>
      <c r="AK67" s="165">
        <v>1.5</v>
      </c>
    </row>
    <row r="68" spans="1:37" ht="27.95" hidden="1" customHeight="1">
      <c r="A68" s="99" t="s">
        <v>107</v>
      </c>
      <c r="B68" s="121">
        <v>31500</v>
      </c>
      <c r="C68" s="140">
        <v>0.1</v>
      </c>
      <c r="D68" s="160">
        <v>0.4</v>
      </c>
      <c r="E68" s="121">
        <v>28323</v>
      </c>
      <c r="F68" s="144">
        <v>0.1</v>
      </c>
      <c r="G68" s="165">
        <v>-10.0857142857143</v>
      </c>
      <c r="H68" s="121">
        <v>28429</v>
      </c>
      <c r="I68" s="144">
        <v>0.1</v>
      </c>
      <c r="J68" s="191">
        <v>0.37425413974508398</v>
      </c>
      <c r="K68" s="197">
        <v>27565</v>
      </c>
      <c r="L68" s="144">
        <v>0.1</v>
      </c>
      <c r="M68" s="165">
        <v>-3.0391501635653699</v>
      </c>
      <c r="N68" s="206">
        <v>27483</v>
      </c>
      <c r="O68" s="144">
        <v>0.1</v>
      </c>
      <c r="P68" s="214">
        <v>-0.29747868674043199</v>
      </c>
      <c r="Q68" s="121">
        <v>27196</v>
      </c>
      <c r="R68" s="144">
        <v>0.1</v>
      </c>
      <c r="S68" s="165">
        <v>-1</v>
      </c>
      <c r="T68" s="121">
        <v>27196</v>
      </c>
      <c r="U68" s="144">
        <v>0.1</v>
      </c>
      <c r="V68" s="165">
        <v>-1</v>
      </c>
      <c r="W68" s="121">
        <v>27196</v>
      </c>
      <c r="X68" s="144">
        <v>0.1</v>
      </c>
      <c r="Y68" s="165">
        <v>-1</v>
      </c>
      <c r="Z68" s="121">
        <v>27196</v>
      </c>
      <c r="AA68" s="144">
        <v>0.1</v>
      </c>
      <c r="AB68" s="165">
        <v>-1</v>
      </c>
      <c r="AC68" s="214"/>
      <c r="AD68" s="214"/>
      <c r="AE68" s="214"/>
      <c r="AF68" s="214"/>
      <c r="AG68" s="214"/>
      <c r="AH68" s="214"/>
      <c r="AI68" s="121">
        <v>27196</v>
      </c>
      <c r="AJ68" s="144">
        <v>0.1</v>
      </c>
      <c r="AK68" s="165">
        <v>-1</v>
      </c>
    </row>
    <row r="69" spans="1:37" ht="18" hidden="1" customHeight="1">
      <c r="A69" s="98" t="s">
        <v>109</v>
      </c>
      <c r="B69" s="121">
        <v>482776</v>
      </c>
      <c r="C69" s="140">
        <v>1.8</v>
      </c>
      <c r="D69" s="160">
        <v>-3</v>
      </c>
      <c r="E69" s="121">
        <v>476217</v>
      </c>
      <c r="F69" s="144">
        <v>1.8</v>
      </c>
      <c r="G69" s="165">
        <v>-1.3586010903607499</v>
      </c>
      <c r="H69" s="121">
        <v>476492</v>
      </c>
      <c r="I69" s="144">
        <v>1.7</v>
      </c>
      <c r="J69" s="191">
        <v>5.7746783504158801e-002</v>
      </c>
      <c r="K69" s="197">
        <v>486144</v>
      </c>
      <c r="L69" s="144">
        <v>1.7</v>
      </c>
      <c r="M69" s="165">
        <v>2.0256373664195801</v>
      </c>
      <c r="N69" s="206">
        <v>489533</v>
      </c>
      <c r="O69" s="144">
        <v>1.7</v>
      </c>
      <c r="P69" s="214">
        <v>0.69711854923644001</v>
      </c>
      <c r="Q69" s="121">
        <v>498207</v>
      </c>
      <c r="R69" s="144">
        <v>1.6</v>
      </c>
      <c r="S69" s="165">
        <v>1.8</v>
      </c>
      <c r="T69" s="121">
        <v>498207</v>
      </c>
      <c r="U69" s="144">
        <v>1.6</v>
      </c>
      <c r="V69" s="165">
        <v>1.8</v>
      </c>
      <c r="W69" s="121">
        <v>498207</v>
      </c>
      <c r="X69" s="144">
        <v>1.6</v>
      </c>
      <c r="Y69" s="165">
        <v>1.8</v>
      </c>
      <c r="Z69" s="121">
        <v>498207</v>
      </c>
      <c r="AA69" s="144">
        <v>1.6</v>
      </c>
      <c r="AB69" s="165">
        <v>1.8</v>
      </c>
      <c r="AC69" s="214"/>
      <c r="AD69" s="214"/>
      <c r="AE69" s="214"/>
      <c r="AF69" s="214"/>
      <c r="AG69" s="214"/>
      <c r="AH69" s="214"/>
      <c r="AI69" s="121">
        <v>498207</v>
      </c>
      <c r="AJ69" s="144">
        <v>1.6</v>
      </c>
      <c r="AK69" s="165">
        <v>1.8</v>
      </c>
    </row>
    <row r="70" spans="1:37" ht="18" hidden="1" customHeight="1">
      <c r="A70" s="98" t="s">
        <v>110</v>
      </c>
      <c r="B70" s="121">
        <v>641097</v>
      </c>
      <c r="C70" s="140">
        <v>2.4</v>
      </c>
      <c r="D70" s="160">
        <v>-7</v>
      </c>
      <c r="E70" s="121">
        <v>618972</v>
      </c>
      <c r="F70" s="144">
        <v>2.2999999999999998</v>
      </c>
      <c r="G70" s="165">
        <v>-3.4511158217867202</v>
      </c>
      <c r="H70" s="121">
        <v>585980</v>
      </c>
      <c r="I70" s="144">
        <v>2</v>
      </c>
      <c r="J70" s="191">
        <v>-5.3301280187149001</v>
      </c>
      <c r="K70" s="197">
        <v>569047</v>
      </c>
      <c r="L70" s="144">
        <v>2</v>
      </c>
      <c r="M70" s="165">
        <v>-2.8896890678862799</v>
      </c>
      <c r="N70" s="206">
        <v>570656</v>
      </c>
      <c r="O70" s="144">
        <v>2</v>
      </c>
      <c r="P70" s="214">
        <v>0.28275344567320398</v>
      </c>
      <c r="Q70" s="121">
        <v>573131</v>
      </c>
      <c r="R70" s="144">
        <v>1.9</v>
      </c>
      <c r="S70" s="165">
        <v>0.4</v>
      </c>
      <c r="T70" s="121">
        <v>573131</v>
      </c>
      <c r="U70" s="144">
        <v>1.9</v>
      </c>
      <c r="V70" s="165">
        <v>0.4</v>
      </c>
      <c r="W70" s="121">
        <v>573131</v>
      </c>
      <c r="X70" s="144">
        <v>1.9</v>
      </c>
      <c r="Y70" s="165">
        <v>0.4</v>
      </c>
      <c r="Z70" s="121">
        <v>573131</v>
      </c>
      <c r="AA70" s="144">
        <v>1.9</v>
      </c>
      <c r="AB70" s="165">
        <v>0.4</v>
      </c>
      <c r="AC70" s="214"/>
      <c r="AD70" s="214"/>
      <c r="AE70" s="214"/>
      <c r="AF70" s="214"/>
      <c r="AG70" s="214"/>
      <c r="AH70" s="214"/>
      <c r="AI70" s="121">
        <v>573131</v>
      </c>
      <c r="AJ70" s="144">
        <v>1.9</v>
      </c>
      <c r="AK70" s="165">
        <v>0.4</v>
      </c>
    </row>
    <row r="71" spans="1:37" ht="18" hidden="1" customHeight="1">
      <c r="A71" s="98" t="s">
        <v>105</v>
      </c>
      <c r="B71" s="121">
        <v>2935237</v>
      </c>
      <c r="C71" s="140">
        <v>11.1</v>
      </c>
      <c r="D71" s="160">
        <v>11</v>
      </c>
      <c r="E71" s="121">
        <v>3181847</v>
      </c>
      <c r="F71" s="144">
        <v>12.1</v>
      </c>
      <c r="G71" s="165">
        <v>8.4017065742902499</v>
      </c>
      <c r="H71" s="121">
        <v>4808624</v>
      </c>
      <c r="I71" s="144">
        <v>16.8</v>
      </c>
      <c r="J71" s="191">
        <v>51.126814079998198</v>
      </c>
      <c r="K71" s="197">
        <v>4631255</v>
      </c>
      <c r="L71" s="144">
        <v>16</v>
      </c>
      <c r="M71" s="165">
        <v>-3.6885603865055798</v>
      </c>
      <c r="N71" s="206">
        <v>4670599</v>
      </c>
      <c r="O71" s="144">
        <v>16.2</v>
      </c>
      <c r="P71" s="214">
        <v>0.84953214625409301</v>
      </c>
      <c r="Q71" s="121">
        <v>4655159</v>
      </c>
      <c r="R71" s="144">
        <v>15.3</v>
      </c>
      <c r="S71" s="165">
        <v>-0.3</v>
      </c>
      <c r="T71" s="121">
        <v>4655159</v>
      </c>
      <c r="U71" s="144">
        <v>15.3</v>
      </c>
      <c r="V71" s="165">
        <v>-0.3</v>
      </c>
      <c r="W71" s="121">
        <v>4655159</v>
      </c>
      <c r="X71" s="144">
        <v>15.3</v>
      </c>
      <c r="Y71" s="165">
        <v>-0.3</v>
      </c>
      <c r="Z71" s="121">
        <v>4655159</v>
      </c>
      <c r="AA71" s="144">
        <v>15.3</v>
      </c>
      <c r="AB71" s="165">
        <v>-0.3</v>
      </c>
      <c r="AC71" s="214"/>
      <c r="AD71" s="214"/>
      <c r="AE71" s="214"/>
      <c r="AF71" s="214"/>
      <c r="AG71" s="214"/>
      <c r="AH71" s="214"/>
      <c r="AI71" s="121">
        <v>4655159</v>
      </c>
      <c r="AJ71" s="144">
        <v>15.3</v>
      </c>
      <c r="AK71" s="165">
        <v>-0.3</v>
      </c>
    </row>
    <row r="72" spans="1:37" ht="18" hidden="1" customHeight="1">
      <c r="A72" s="98" t="s">
        <v>19</v>
      </c>
      <c r="B72" s="121">
        <v>1388365</v>
      </c>
      <c r="C72" s="140">
        <v>5.2</v>
      </c>
      <c r="D72" s="160">
        <v>19.3</v>
      </c>
      <c r="E72" s="121">
        <v>1473726</v>
      </c>
      <c r="F72" s="144">
        <v>5.6</v>
      </c>
      <c r="G72" s="165">
        <v>6.1483111429631299</v>
      </c>
      <c r="H72" s="121">
        <v>1538521</v>
      </c>
      <c r="I72" s="144">
        <v>5.4</v>
      </c>
      <c r="J72" s="191">
        <v>4.3966788941770698</v>
      </c>
      <c r="K72" s="197">
        <v>1741763</v>
      </c>
      <c r="L72" s="144">
        <v>6</v>
      </c>
      <c r="M72" s="165">
        <v>13.210219425019201</v>
      </c>
      <c r="N72" s="206">
        <v>1797090</v>
      </c>
      <c r="O72" s="144">
        <v>6.2</v>
      </c>
      <c r="P72" s="214">
        <v>3.1764941613755702</v>
      </c>
      <c r="Q72" s="121">
        <v>1830609</v>
      </c>
      <c r="R72" s="144">
        <v>6</v>
      </c>
      <c r="S72" s="165">
        <v>1.9</v>
      </c>
      <c r="T72" s="121">
        <v>1830609</v>
      </c>
      <c r="U72" s="144">
        <v>6</v>
      </c>
      <c r="V72" s="165">
        <v>1.9</v>
      </c>
      <c r="W72" s="121">
        <v>1830609</v>
      </c>
      <c r="X72" s="144">
        <v>6</v>
      </c>
      <c r="Y72" s="165">
        <v>1.9</v>
      </c>
      <c r="Z72" s="121">
        <v>1830609</v>
      </c>
      <c r="AA72" s="144">
        <v>6</v>
      </c>
      <c r="AB72" s="165">
        <v>1.9</v>
      </c>
      <c r="AC72" s="214"/>
      <c r="AD72" s="214"/>
      <c r="AE72" s="214"/>
      <c r="AF72" s="214"/>
      <c r="AG72" s="214"/>
      <c r="AH72" s="214"/>
      <c r="AI72" s="121">
        <v>1830609</v>
      </c>
      <c r="AJ72" s="144">
        <v>6</v>
      </c>
      <c r="AK72" s="165">
        <v>1.9</v>
      </c>
    </row>
    <row r="73" spans="1:37" ht="18" hidden="1" customHeight="1">
      <c r="A73" s="98" t="s">
        <v>111</v>
      </c>
      <c r="B73" s="121">
        <v>113728</v>
      </c>
      <c r="C73" s="140">
        <v>0.4</v>
      </c>
      <c r="D73" s="160">
        <v>-87.1</v>
      </c>
      <c r="E73" s="121">
        <v>272238</v>
      </c>
      <c r="F73" s="144">
        <v>1</v>
      </c>
      <c r="G73" s="165">
        <v>139.37640686550401</v>
      </c>
      <c r="H73" s="121">
        <v>48395</v>
      </c>
      <c r="I73" s="144">
        <v>0.2</v>
      </c>
      <c r="J73" s="191">
        <v>-82.223275222415694</v>
      </c>
      <c r="K73" s="197">
        <v>84694</v>
      </c>
      <c r="L73" s="144">
        <v>0.3</v>
      </c>
      <c r="M73" s="165">
        <v>75.005682405207196</v>
      </c>
      <c r="N73" s="206">
        <v>45193</v>
      </c>
      <c r="O73" s="144">
        <v>0.1</v>
      </c>
      <c r="P73" s="214">
        <v>-46.6396675089144</v>
      </c>
      <c r="Q73" s="121">
        <v>36767</v>
      </c>
      <c r="R73" s="144">
        <v>0.1</v>
      </c>
      <c r="S73" s="165">
        <v>-18.600000000000001</v>
      </c>
      <c r="T73" s="121">
        <v>36767</v>
      </c>
      <c r="U73" s="144">
        <v>0.1</v>
      </c>
      <c r="V73" s="165">
        <v>-18.600000000000001</v>
      </c>
      <c r="W73" s="121">
        <v>36767</v>
      </c>
      <c r="X73" s="144">
        <v>0.1</v>
      </c>
      <c r="Y73" s="165">
        <v>-18.600000000000001</v>
      </c>
      <c r="Z73" s="121">
        <v>36767</v>
      </c>
      <c r="AA73" s="144">
        <v>0.1</v>
      </c>
      <c r="AB73" s="165">
        <v>-18.600000000000001</v>
      </c>
      <c r="AC73" s="214"/>
      <c r="AD73" s="214"/>
      <c r="AE73" s="214"/>
      <c r="AF73" s="214"/>
      <c r="AG73" s="214"/>
      <c r="AH73" s="214"/>
      <c r="AI73" s="121">
        <v>36767</v>
      </c>
      <c r="AJ73" s="144">
        <v>0.1</v>
      </c>
      <c r="AK73" s="165">
        <v>-18.600000000000001</v>
      </c>
    </row>
    <row r="74" spans="1:37" ht="18" hidden="1" customHeight="1">
      <c r="A74" s="98" t="s">
        <v>112</v>
      </c>
      <c r="B74" s="121">
        <v>20670</v>
      </c>
      <c r="C74" s="140">
        <v>0.1</v>
      </c>
      <c r="D74" s="160">
        <v>240</v>
      </c>
      <c r="E74" s="121">
        <v>17368</v>
      </c>
      <c r="F74" s="144">
        <v>0.1</v>
      </c>
      <c r="G74" s="165">
        <v>-15.9748427672956</v>
      </c>
      <c r="H74" s="121">
        <v>14759</v>
      </c>
      <c r="I74" s="144">
        <v>0.1</v>
      </c>
      <c r="J74" s="191">
        <v>-15.0218793182865</v>
      </c>
      <c r="K74" s="197">
        <v>2729</v>
      </c>
      <c r="L74" s="144">
        <v>0</v>
      </c>
      <c r="M74" s="165">
        <v>-81.509587370418004</v>
      </c>
      <c r="N74" s="206">
        <v>68654</v>
      </c>
      <c r="O74" s="144">
        <v>0.2</v>
      </c>
      <c r="P74" s="214">
        <v>2415.7200439721501</v>
      </c>
      <c r="Q74" s="121">
        <v>42181</v>
      </c>
      <c r="R74" s="144">
        <v>0.1</v>
      </c>
      <c r="S74" s="165">
        <v>-38.6</v>
      </c>
      <c r="T74" s="121">
        <v>42181</v>
      </c>
      <c r="U74" s="144">
        <v>0.1</v>
      </c>
      <c r="V74" s="165">
        <v>-38.6</v>
      </c>
      <c r="W74" s="121">
        <v>42181</v>
      </c>
      <c r="X74" s="144">
        <v>0.1</v>
      </c>
      <c r="Y74" s="165">
        <v>-38.6</v>
      </c>
      <c r="Z74" s="121">
        <v>42181</v>
      </c>
      <c r="AA74" s="144">
        <v>0.1</v>
      </c>
      <c r="AB74" s="165">
        <v>-38.6</v>
      </c>
      <c r="AC74" s="214"/>
      <c r="AD74" s="214"/>
      <c r="AE74" s="214"/>
      <c r="AF74" s="214"/>
      <c r="AG74" s="214"/>
      <c r="AH74" s="214"/>
      <c r="AI74" s="121">
        <v>42181</v>
      </c>
      <c r="AJ74" s="144">
        <v>0.1</v>
      </c>
      <c r="AK74" s="165">
        <v>-38.6</v>
      </c>
    </row>
    <row r="75" spans="1:37" ht="18" hidden="1" customHeight="1">
      <c r="A75" s="98" t="s">
        <v>79</v>
      </c>
      <c r="B75" s="121">
        <v>671767</v>
      </c>
      <c r="C75" s="140">
        <v>2.5</v>
      </c>
      <c r="D75" s="160">
        <v>68</v>
      </c>
      <c r="E75" s="121">
        <v>751203</v>
      </c>
      <c r="F75" s="144">
        <v>2.9</v>
      </c>
      <c r="G75" s="165">
        <v>11.8249333474255</v>
      </c>
      <c r="H75" s="121">
        <v>781429</v>
      </c>
      <c r="I75" s="144">
        <v>2.7</v>
      </c>
      <c r="J75" s="191">
        <v>4.0236793516532803</v>
      </c>
      <c r="K75" s="197">
        <v>278951</v>
      </c>
      <c r="L75" s="144">
        <v>1</v>
      </c>
      <c r="M75" s="165">
        <v>-64.302451022421707</v>
      </c>
      <c r="N75" s="206">
        <v>222436</v>
      </c>
      <c r="O75" s="144">
        <v>0.8</v>
      </c>
      <c r="P75" s="214">
        <v>-20.259830579564198</v>
      </c>
      <c r="Q75" s="121">
        <v>290151</v>
      </c>
      <c r="R75" s="144">
        <v>1</v>
      </c>
      <c r="S75" s="165">
        <v>30.4</v>
      </c>
      <c r="T75" s="121">
        <v>290151</v>
      </c>
      <c r="U75" s="144">
        <v>1</v>
      </c>
      <c r="V75" s="165">
        <v>30.4</v>
      </c>
      <c r="W75" s="121">
        <v>290151</v>
      </c>
      <c r="X75" s="144">
        <v>1</v>
      </c>
      <c r="Y75" s="165">
        <v>30.4</v>
      </c>
      <c r="Z75" s="121">
        <v>290151</v>
      </c>
      <c r="AA75" s="144">
        <v>1</v>
      </c>
      <c r="AB75" s="165">
        <v>30.4</v>
      </c>
      <c r="AC75" s="214"/>
      <c r="AD75" s="214"/>
      <c r="AE75" s="214"/>
      <c r="AF75" s="214"/>
      <c r="AG75" s="214"/>
      <c r="AH75" s="214"/>
      <c r="AI75" s="121">
        <v>290151</v>
      </c>
      <c r="AJ75" s="144">
        <v>1</v>
      </c>
      <c r="AK75" s="165">
        <v>30.4</v>
      </c>
    </row>
    <row r="76" spans="1:37" ht="18" hidden="1" customHeight="1">
      <c r="A76" s="98" t="s">
        <v>113</v>
      </c>
      <c r="B76" s="121">
        <v>1258420</v>
      </c>
      <c r="C76" s="140">
        <v>4.7</v>
      </c>
      <c r="D76" s="160">
        <v>163.1</v>
      </c>
      <c r="E76" s="121">
        <v>386657</v>
      </c>
      <c r="F76" s="144">
        <v>1.5</v>
      </c>
      <c r="G76" s="165">
        <v>-69.274407590470602</v>
      </c>
      <c r="H76" s="121">
        <v>732826</v>
      </c>
      <c r="I76" s="144">
        <v>2.5</v>
      </c>
      <c r="J76" s="191">
        <v>89.528703734834707</v>
      </c>
      <c r="K76" s="197">
        <v>592300</v>
      </c>
      <c r="L76" s="144">
        <v>2</v>
      </c>
      <c r="M76" s="165">
        <v>-19.175902601709002</v>
      </c>
      <c r="N76" s="206">
        <v>537973</v>
      </c>
      <c r="O76" s="144">
        <v>1.9</v>
      </c>
      <c r="P76" s="214">
        <v>-9.1722100287016701</v>
      </c>
      <c r="Q76" s="121">
        <v>967374</v>
      </c>
      <c r="R76" s="144">
        <v>3.2</v>
      </c>
      <c r="S76" s="165">
        <v>79.8</v>
      </c>
      <c r="T76" s="121">
        <v>967374</v>
      </c>
      <c r="U76" s="144">
        <v>3.2</v>
      </c>
      <c r="V76" s="165">
        <v>79.8</v>
      </c>
      <c r="W76" s="121">
        <v>967374</v>
      </c>
      <c r="X76" s="144">
        <v>3.2</v>
      </c>
      <c r="Y76" s="165">
        <v>79.8</v>
      </c>
      <c r="Z76" s="121">
        <v>967374</v>
      </c>
      <c r="AA76" s="144">
        <v>3.2</v>
      </c>
      <c r="AB76" s="165">
        <v>79.8</v>
      </c>
      <c r="AC76" s="214"/>
      <c r="AD76" s="214"/>
      <c r="AE76" s="214"/>
      <c r="AF76" s="214"/>
      <c r="AG76" s="214"/>
      <c r="AH76" s="214"/>
      <c r="AI76" s="121">
        <v>967374</v>
      </c>
      <c r="AJ76" s="144">
        <v>3.2</v>
      </c>
      <c r="AK76" s="165">
        <v>79.8</v>
      </c>
    </row>
    <row r="77" spans="1:37" ht="18" hidden="1" customHeight="1">
      <c r="A77" s="98" t="s">
        <v>114</v>
      </c>
      <c r="B77" s="121">
        <v>644570</v>
      </c>
      <c r="C77" s="140">
        <v>2.4</v>
      </c>
      <c r="D77" s="160">
        <v>-3.5</v>
      </c>
      <c r="E77" s="121">
        <v>660854</v>
      </c>
      <c r="F77" s="144">
        <v>2.5</v>
      </c>
      <c r="G77" s="165">
        <v>2.52633538638162</v>
      </c>
      <c r="H77" s="121">
        <v>765940</v>
      </c>
      <c r="I77" s="144">
        <v>2.7</v>
      </c>
      <c r="J77" s="191">
        <v>15.901545575876099</v>
      </c>
      <c r="K77" s="197">
        <v>768494</v>
      </c>
      <c r="L77" s="144">
        <v>2.6</v>
      </c>
      <c r="M77" s="165">
        <v>0.333446484058804</v>
      </c>
      <c r="N77" s="206">
        <v>888241</v>
      </c>
      <c r="O77" s="144">
        <v>3.1</v>
      </c>
      <c r="P77" s="214">
        <v>15.582034472617901</v>
      </c>
      <c r="Q77" s="121">
        <v>1660587</v>
      </c>
      <c r="R77" s="144">
        <v>5.5</v>
      </c>
      <c r="S77" s="165">
        <v>87</v>
      </c>
      <c r="T77" s="121">
        <v>1660587</v>
      </c>
      <c r="U77" s="144">
        <v>5.5</v>
      </c>
      <c r="V77" s="165">
        <v>87</v>
      </c>
      <c r="W77" s="121">
        <v>1660587</v>
      </c>
      <c r="X77" s="144">
        <v>5.5</v>
      </c>
      <c r="Y77" s="165">
        <v>87</v>
      </c>
      <c r="Z77" s="121">
        <v>1660587</v>
      </c>
      <c r="AA77" s="144">
        <v>5.5</v>
      </c>
      <c r="AB77" s="165">
        <v>87</v>
      </c>
      <c r="AC77" s="214"/>
      <c r="AD77" s="214"/>
      <c r="AE77" s="214"/>
      <c r="AF77" s="214"/>
      <c r="AG77" s="214"/>
      <c r="AH77" s="214"/>
      <c r="AI77" s="121">
        <v>1660587</v>
      </c>
      <c r="AJ77" s="144">
        <v>5.5</v>
      </c>
      <c r="AK77" s="165">
        <v>87</v>
      </c>
    </row>
    <row r="78" spans="1:37" ht="18" hidden="1" customHeight="1">
      <c r="A78" s="98" t="s">
        <v>116</v>
      </c>
      <c r="B78" s="121">
        <v>1325600</v>
      </c>
      <c r="C78" s="140">
        <v>5</v>
      </c>
      <c r="D78" s="160">
        <v>-6.6</v>
      </c>
      <c r="E78" s="121">
        <v>1230500</v>
      </c>
      <c r="F78" s="144">
        <v>4.7</v>
      </c>
      <c r="G78" s="165">
        <v>-7.1741098370549201</v>
      </c>
      <c r="H78" s="121">
        <v>1863500</v>
      </c>
      <c r="I78" s="144">
        <v>6.5</v>
      </c>
      <c r="J78" s="191">
        <v>51.442503047541699</v>
      </c>
      <c r="K78" s="197">
        <v>2527100</v>
      </c>
      <c r="L78" s="144">
        <v>8.6999999999999993</v>
      </c>
      <c r="M78" s="165">
        <v>35.610410517842801</v>
      </c>
      <c r="N78" s="206">
        <v>1861300</v>
      </c>
      <c r="O78" s="144">
        <v>6.4</v>
      </c>
      <c r="P78" s="214">
        <v>-26.346404970123899</v>
      </c>
      <c r="Q78" s="121">
        <v>1940500</v>
      </c>
      <c r="R78" s="144">
        <v>6.4</v>
      </c>
      <c r="S78" s="165">
        <v>4.3</v>
      </c>
      <c r="T78" s="121">
        <v>1940500</v>
      </c>
      <c r="U78" s="144">
        <v>6.4</v>
      </c>
      <c r="V78" s="165">
        <v>4.3</v>
      </c>
      <c r="W78" s="121">
        <v>1940500</v>
      </c>
      <c r="X78" s="144">
        <v>6.4</v>
      </c>
      <c r="Y78" s="165">
        <v>4.3</v>
      </c>
      <c r="Z78" s="121">
        <v>1940500</v>
      </c>
      <c r="AA78" s="144">
        <v>6.4</v>
      </c>
      <c r="AB78" s="165">
        <v>4.3</v>
      </c>
      <c r="AC78" s="214"/>
      <c r="AD78" s="214"/>
      <c r="AE78" s="214"/>
      <c r="AF78" s="214"/>
      <c r="AG78" s="214"/>
      <c r="AH78" s="214"/>
      <c r="AI78" s="121">
        <v>1940500</v>
      </c>
      <c r="AJ78" s="144">
        <v>6.4</v>
      </c>
      <c r="AK78" s="165">
        <v>4.3</v>
      </c>
    </row>
    <row r="79" spans="1:37" ht="18" hidden="1" customHeight="1">
      <c r="A79" s="100" t="s">
        <v>117</v>
      </c>
      <c r="B79" s="123">
        <v>26599680</v>
      </c>
      <c r="C79" s="141">
        <v>100</v>
      </c>
      <c r="D79" s="162">
        <v>0.1</v>
      </c>
      <c r="E79" s="123">
        <v>26300857</v>
      </c>
      <c r="F79" s="141">
        <v>100</v>
      </c>
      <c r="G79" s="183">
        <v>-1.1234082515278401</v>
      </c>
      <c r="H79" s="123">
        <v>28621252</v>
      </c>
      <c r="I79" s="141">
        <v>100</v>
      </c>
      <c r="J79" s="193">
        <v>8.82250719054516</v>
      </c>
      <c r="K79" s="199">
        <v>29026049</v>
      </c>
      <c r="L79" s="141">
        <v>100</v>
      </c>
      <c r="M79" s="183">
        <v>1.4143231749610401</v>
      </c>
      <c r="N79" s="208">
        <v>28931261</v>
      </c>
      <c r="O79" s="141">
        <v>100</v>
      </c>
      <c r="P79" s="215">
        <v>-0.32656184105525399</v>
      </c>
      <c r="Q79" s="123">
        <v>30340289</v>
      </c>
      <c r="R79" s="141">
        <v>100</v>
      </c>
      <c r="S79" s="183">
        <v>4.9000000000000004</v>
      </c>
      <c r="T79" s="123">
        <v>30340289</v>
      </c>
      <c r="U79" s="141">
        <v>100</v>
      </c>
      <c r="V79" s="183">
        <v>4.9000000000000004</v>
      </c>
      <c r="W79" s="123">
        <v>30340289</v>
      </c>
      <c r="X79" s="141">
        <v>100</v>
      </c>
      <c r="Y79" s="183">
        <v>4.9000000000000004</v>
      </c>
      <c r="Z79" s="123">
        <v>30340289</v>
      </c>
      <c r="AA79" s="141">
        <v>100</v>
      </c>
      <c r="AB79" s="183">
        <v>4.9000000000000004</v>
      </c>
      <c r="AC79" s="215"/>
      <c r="AD79" s="215"/>
      <c r="AE79" s="215"/>
      <c r="AF79" s="215"/>
      <c r="AG79" s="215"/>
      <c r="AH79" s="215"/>
      <c r="AI79" s="123">
        <v>30340289</v>
      </c>
      <c r="AJ79" s="141">
        <v>100</v>
      </c>
      <c r="AK79" s="183">
        <v>4.9000000000000004</v>
      </c>
    </row>
    <row r="80" spans="1:37" ht="18" hidden="1" customHeight="1"/>
    <row r="81" spans="1:37" ht="18" customHeight="1">
      <c r="A81" s="101" t="s">
        <v>81</v>
      </c>
      <c r="B81" s="124" t="s">
        <v>57</v>
      </c>
      <c r="C81" s="142"/>
      <c r="D81" s="163"/>
      <c r="E81" s="124" t="s">
        <v>58</v>
      </c>
      <c r="F81" s="142"/>
      <c r="G81" s="163"/>
      <c r="H81" s="124" t="s">
        <v>16</v>
      </c>
      <c r="I81" s="142"/>
      <c r="J81" s="163"/>
      <c r="K81" s="124" t="s">
        <v>63</v>
      </c>
      <c r="L81" s="142"/>
      <c r="M81" s="163"/>
      <c r="N81" s="124" t="s">
        <v>64</v>
      </c>
      <c r="O81" s="142"/>
      <c r="P81" s="163"/>
      <c r="Q81" s="124" t="s">
        <v>65</v>
      </c>
      <c r="R81" s="142"/>
      <c r="S81" s="163"/>
      <c r="T81" s="124" t="s">
        <v>67</v>
      </c>
      <c r="U81" s="142"/>
      <c r="V81" s="221"/>
      <c r="W81" s="225" t="s">
        <v>68</v>
      </c>
      <c r="X81" s="142"/>
      <c r="Y81" s="232"/>
      <c r="Z81" s="238" t="s">
        <v>150</v>
      </c>
      <c r="AA81" s="142"/>
      <c r="AB81" s="232"/>
      <c r="AC81" s="250" t="s">
        <v>210</v>
      </c>
      <c r="AD81" s="142"/>
      <c r="AE81" s="232"/>
      <c r="AF81" s="260" t="s">
        <v>212</v>
      </c>
      <c r="AG81" s="142"/>
      <c r="AH81" s="232"/>
      <c r="AI81" s="250" t="s">
        <v>213</v>
      </c>
      <c r="AJ81" s="142"/>
      <c r="AK81" s="232"/>
    </row>
    <row r="82" spans="1:37" ht="27.15">
      <c r="A82" s="102"/>
      <c r="B82" s="119" t="s">
        <v>89</v>
      </c>
      <c r="C82" s="138" t="s">
        <v>90</v>
      </c>
      <c r="D82" s="158" t="s">
        <v>91</v>
      </c>
      <c r="E82" s="119" t="s">
        <v>89</v>
      </c>
      <c r="F82" s="138" t="s">
        <v>90</v>
      </c>
      <c r="G82" s="158" t="s">
        <v>91</v>
      </c>
      <c r="H82" s="119" t="s">
        <v>89</v>
      </c>
      <c r="I82" s="138" t="s">
        <v>90</v>
      </c>
      <c r="J82" s="158" t="s">
        <v>91</v>
      </c>
      <c r="K82" s="119" t="s">
        <v>89</v>
      </c>
      <c r="L82" s="138" t="s">
        <v>90</v>
      </c>
      <c r="M82" s="158" t="s">
        <v>91</v>
      </c>
      <c r="N82" s="119" t="s">
        <v>89</v>
      </c>
      <c r="O82" s="138" t="s">
        <v>90</v>
      </c>
      <c r="P82" s="158" t="s">
        <v>91</v>
      </c>
      <c r="Q82" s="119" t="s">
        <v>89</v>
      </c>
      <c r="R82" s="138" t="s">
        <v>90</v>
      </c>
      <c r="S82" s="158" t="s">
        <v>91</v>
      </c>
      <c r="T82" s="119" t="s">
        <v>89</v>
      </c>
      <c r="U82" s="138" t="s">
        <v>90</v>
      </c>
      <c r="V82" s="182" t="s">
        <v>91</v>
      </c>
      <c r="W82" s="226" t="s">
        <v>89</v>
      </c>
      <c r="X82" s="138" t="s">
        <v>90</v>
      </c>
      <c r="Y82" s="233" t="s">
        <v>91</v>
      </c>
      <c r="Z82" s="175" t="s">
        <v>89</v>
      </c>
      <c r="AA82" s="244" t="s">
        <v>90</v>
      </c>
      <c r="AB82" s="245" t="s">
        <v>91</v>
      </c>
      <c r="AC82" s="251" t="s">
        <v>89</v>
      </c>
      <c r="AD82" s="257" t="s">
        <v>90</v>
      </c>
      <c r="AE82" s="233" t="s">
        <v>91</v>
      </c>
      <c r="AF82" s="261" t="s">
        <v>89</v>
      </c>
      <c r="AG82" s="257" t="s">
        <v>90</v>
      </c>
      <c r="AH82" s="233" t="s">
        <v>91</v>
      </c>
      <c r="AI82" s="272" t="s">
        <v>89</v>
      </c>
      <c r="AJ82" s="257" t="s">
        <v>90</v>
      </c>
      <c r="AK82" s="233" t="s">
        <v>91</v>
      </c>
    </row>
    <row r="83" spans="1:37" ht="30" customHeight="1">
      <c r="A83" s="103" t="s">
        <v>92</v>
      </c>
      <c r="B83" s="120">
        <v>12297717</v>
      </c>
      <c r="C83" s="143">
        <v>39.299999999999997</v>
      </c>
      <c r="D83" s="164">
        <v>2.7</v>
      </c>
      <c r="E83" s="120">
        <v>12586025</v>
      </c>
      <c r="F83" s="143">
        <v>38.5</v>
      </c>
      <c r="G83" s="164">
        <v>2.2999999999999998</v>
      </c>
      <c r="H83" s="120">
        <v>12595297</v>
      </c>
      <c r="I83" s="143">
        <v>34.700000000000003</v>
      </c>
      <c r="J83" s="164">
        <v>0.1</v>
      </c>
      <c r="K83" s="120">
        <v>12891593</v>
      </c>
      <c r="L83" s="143">
        <f>ROUND(K83/$K$108*100,1)</f>
        <v>38.700000000000003</v>
      </c>
      <c r="M83" s="164">
        <f>ROUND((K83-H83)/H83*100,1)</f>
        <v>2.4</v>
      </c>
      <c r="N83" s="120">
        <v>12952108</v>
      </c>
      <c r="O83" s="143">
        <f>ROUND(N83/$N$108*100,1)</f>
        <v>37.6</v>
      </c>
      <c r="P83" s="164">
        <f>ROUND((N83-K83)/K83*100,1)</f>
        <v>0.5</v>
      </c>
      <c r="Q83" s="120">
        <v>13147363</v>
      </c>
      <c r="R83" s="143">
        <f>ROUND(Q83/$Q$108*100,1)</f>
        <v>36.200000000000003</v>
      </c>
      <c r="S83" s="164">
        <f>ROUND((Q83-N83)/N83*100,1)</f>
        <v>1.5</v>
      </c>
      <c r="T83" s="120">
        <v>13372819</v>
      </c>
      <c r="U83" s="143">
        <f>ROUND(T83/$T$108*100,1)</f>
        <v>38</v>
      </c>
      <c r="V83" s="190">
        <f>ROUND((T83-Q83)/Q83*100,1)</f>
        <v>1.7</v>
      </c>
      <c r="W83" s="227">
        <v>13478619</v>
      </c>
      <c r="X83" s="143">
        <f t="shared" ref="X83:X90" si="0">ROUND(W83/$W$108*100,1)</f>
        <v>26.3</v>
      </c>
      <c r="Y83" s="234">
        <f>ROUND((W83-T83)/T83*100,1)</f>
        <v>0.8</v>
      </c>
      <c r="Z83" s="239">
        <v>13484831</v>
      </c>
      <c r="AA83" s="143">
        <f>ROUND(Z83/$Z$108*100,1)+0.1</f>
        <v>30.700000000000003</v>
      </c>
      <c r="AB83" s="234">
        <f t="shared" ref="AB83:AB89" si="1">ROUND((Z83-W83)/W83*100,1)</f>
        <v>0</v>
      </c>
      <c r="AC83" s="252">
        <v>13905565</v>
      </c>
      <c r="AD83" s="258">
        <f>ROUND(AC83/$AC$108*100,1)</f>
        <v>33.9</v>
      </c>
      <c r="AE83" s="234">
        <f t="shared" ref="AE83:AE89" si="2">ROUND((AC83-Z83)/Z83*100,1)</f>
        <v>3.1</v>
      </c>
      <c r="AF83" s="262">
        <v>14112118</v>
      </c>
      <c r="AG83" s="258">
        <f t="shared" ref="AG83:AG90" si="3">ROUND(AF83/$AF$108*100,1)</f>
        <v>34.9</v>
      </c>
      <c r="AH83" s="234">
        <f t="shared" ref="AH83:AH89" si="4">ROUND((AF83-AC83)/AC83*100,1)</f>
        <v>1.5</v>
      </c>
      <c r="AI83" s="273">
        <v>14206328</v>
      </c>
      <c r="AJ83" s="258">
        <f t="shared" ref="AJ83:AJ90" si="5">ROUND(AI83/$AI$108*100,1)</f>
        <v>33.200000000000003</v>
      </c>
      <c r="AK83" s="234">
        <f t="shared" ref="AK83:AK89" si="6">ROUND((AI83-AF83)/AF83*100,1)</f>
        <v>0.7</v>
      </c>
    </row>
    <row r="84" spans="1:37" ht="30" customHeight="1">
      <c r="A84" s="104" t="s">
        <v>94</v>
      </c>
      <c r="B84" s="121">
        <v>189303</v>
      </c>
      <c r="C84" s="144">
        <v>0.6</v>
      </c>
      <c r="D84" s="165">
        <v>-4.9000000000000004</v>
      </c>
      <c r="E84" s="121">
        <v>180486</v>
      </c>
      <c r="F84" s="144">
        <v>0.5</v>
      </c>
      <c r="G84" s="165">
        <v>-4.7</v>
      </c>
      <c r="H84" s="121">
        <v>189301</v>
      </c>
      <c r="I84" s="144">
        <v>0.5</v>
      </c>
      <c r="J84" s="165">
        <v>4.9000000000000004</v>
      </c>
      <c r="K84" s="121">
        <v>187260</v>
      </c>
      <c r="L84" s="144">
        <f>ROUND(K84/$K$108*100,1)</f>
        <v>0.6</v>
      </c>
      <c r="M84" s="165">
        <f>ROUND((K84-H84)/H84*100,1)</f>
        <v>-1.1000000000000001</v>
      </c>
      <c r="N84" s="121">
        <v>186887</v>
      </c>
      <c r="O84" s="144">
        <f>ROUND(N84/$N$108*100,1)</f>
        <v>0.5</v>
      </c>
      <c r="P84" s="165">
        <f>ROUND((N84-K84)/K84*100,1)</f>
        <v>-0.2</v>
      </c>
      <c r="Q84" s="121">
        <v>189838</v>
      </c>
      <c r="R84" s="143">
        <f>ROUND(Q84/$Q$108*100,1)</f>
        <v>0.5</v>
      </c>
      <c r="S84" s="165">
        <f>ROUND((Q84-N84)/N84*100,1)</f>
        <v>1.6</v>
      </c>
      <c r="T84" s="121">
        <v>192189</v>
      </c>
      <c r="U84" s="143">
        <f>ROUND(T84/$T$108*100,1)</f>
        <v>0.5</v>
      </c>
      <c r="V84" s="191">
        <f>ROUND((T84-Q84)/Q84*100,1)</f>
        <v>1.2</v>
      </c>
      <c r="W84" s="228">
        <v>194481</v>
      </c>
      <c r="X84" s="143">
        <f t="shared" si="0"/>
        <v>0.4</v>
      </c>
      <c r="Y84" s="235">
        <f>ROUND((W84-T84)/T84*100,1)</f>
        <v>1.2</v>
      </c>
      <c r="Z84" s="240">
        <v>197488</v>
      </c>
      <c r="AA84" s="143">
        <f>ROUND(Z84/$Z$108*100,1)+0.1</f>
        <v>0.5</v>
      </c>
      <c r="AB84" s="235">
        <f t="shared" si="1"/>
        <v>1.5</v>
      </c>
      <c r="AC84" s="253">
        <v>198648</v>
      </c>
      <c r="AD84" s="258">
        <f>ROUND(AC84/$AC$108*100,1)</f>
        <v>0.5</v>
      </c>
      <c r="AE84" s="235">
        <f t="shared" si="2"/>
        <v>0.6</v>
      </c>
      <c r="AF84" s="263">
        <v>200199</v>
      </c>
      <c r="AG84" s="258">
        <f t="shared" si="3"/>
        <v>0.5</v>
      </c>
      <c r="AH84" s="235">
        <f t="shared" si="4"/>
        <v>0.8</v>
      </c>
      <c r="AI84" s="274">
        <v>200439</v>
      </c>
      <c r="AJ84" s="258">
        <f t="shared" si="5"/>
        <v>0.5</v>
      </c>
      <c r="AK84" s="235">
        <f t="shared" si="6"/>
        <v>0.1</v>
      </c>
    </row>
    <row r="85" spans="1:37" ht="30" customHeight="1">
      <c r="A85" s="104" t="s">
        <v>95</v>
      </c>
      <c r="B85" s="121">
        <v>33390</v>
      </c>
      <c r="C85" s="144">
        <v>0.1</v>
      </c>
      <c r="D85" s="165">
        <v>-2.2999999999999998</v>
      </c>
      <c r="E85" s="121">
        <v>32504</v>
      </c>
      <c r="F85" s="144">
        <v>0.1</v>
      </c>
      <c r="G85" s="165">
        <v>-2.7</v>
      </c>
      <c r="H85" s="121">
        <v>27886</v>
      </c>
      <c r="I85" s="144">
        <v>0.1</v>
      </c>
      <c r="J85" s="165">
        <v>-14.2</v>
      </c>
      <c r="K85" s="121">
        <v>14478</v>
      </c>
      <c r="L85" s="144">
        <f>ROUND(K85/$K$108*100,1)</f>
        <v>0</v>
      </c>
      <c r="M85" s="165">
        <f>ROUND((K85-H85)/H85*100,1)</f>
        <v>-48.1</v>
      </c>
      <c r="N85" s="121">
        <v>26735</v>
      </c>
      <c r="O85" s="144">
        <f>ROUND(N85/$N$108*100,1)</f>
        <v>0.1</v>
      </c>
      <c r="P85" s="165">
        <f>ROUND((N85-K85)/K85*100,1)</f>
        <v>84.7</v>
      </c>
      <c r="Q85" s="121">
        <v>23543</v>
      </c>
      <c r="R85" s="143">
        <f>ROUND(Q85/$Q$108*100,1)</f>
        <v>0.1</v>
      </c>
      <c r="S85" s="165">
        <f>ROUND((Q85-N85)/N85*100,1)</f>
        <v>-11.9</v>
      </c>
      <c r="T85" s="121">
        <v>10522</v>
      </c>
      <c r="U85" s="143">
        <f>ROUND(T85/$T$108*100,1)</f>
        <v>0</v>
      </c>
      <c r="V85" s="191">
        <f>ROUND((T85-Q85)/Q85*100,1)</f>
        <v>-55.3</v>
      </c>
      <c r="W85" s="228">
        <v>10887</v>
      </c>
      <c r="X85" s="143">
        <f t="shared" si="0"/>
        <v>0</v>
      </c>
      <c r="Y85" s="235">
        <f>ROUND((W85-T85)/T85*100,1)</f>
        <v>3.5</v>
      </c>
      <c r="Z85" s="240">
        <v>8679</v>
      </c>
      <c r="AA85" s="143">
        <f t="shared" ref="AA85:AA90" si="7">ROUND(Z85/$Z$108*100,1)</f>
        <v>0</v>
      </c>
      <c r="AB85" s="235">
        <f t="shared" si="1"/>
        <v>-20.3</v>
      </c>
      <c r="AC85" s="253">
        <v>4613</v>
      </c>
      <c r="AD85" s="258">
        <f>ROUND(AC85/$AC$108*100,1)</f>
        <v>0</v>
      </c>
      <c r="AE85" s="235">
        <f t="shared" si="2"/>
        <v>-46.8</v>
      </c>
      <c r="AF85" s="263">
        <v>4212</v>
      </c>
      <c r="AG85" s="258">
        <f t="shared" si="3"/>
        <v>0</v>
      </c>
      <c r="AH85" s="235">
        <f t="shared" si="4"/>
        <v>-8.6999999999999993</v>
      </c>
      <c r="AI85" s="274">
        <v>6187</v>
      </c>
      <c r="AJ85" s="258">
        <f t="shared" si="5"/>
        <v>0</v>
      </c>
      <c r="AK85" s="235">
        <f t="shared" si="6"/>
        <v>46.9</v>
      </c>
    </row>
    <row r="86" spans="1:37" ht="30" customHeight="1">
      <c r="A86" s="104" t="s">
        <v>96</v>
      </c>
      <c r="B86" s="121">
        <v>55640</v>
      </c>
      <c r="C86" s="144">
        <v>0.2</v>
      </c>
      <c r="D86" s="165">
        <v>110.1</v>
      </c>
      <c r="E86" s="121">
        <v>103545</v>
      </c>
      <c r="F86" s="144">
        <v>0.3</v>
      </c>
      <c r="G86" s="165">
        <v>86.1</v>
      </c>
      <c r="H86" s="121">
        <v>79434</v>
      </c>
      <c r="I86" s="144">
        <v>0.2</v>
      </c>
      <c r="J86" s="165">
        <v>-23.3</v>
      </c>
      <c r="K86" s="121">
        <v>47321</v>
      </c>
      <c r="L86" s="144">
        <f>ROUND(K86/$K$108*100,1)</f>
        <v>0.1</v>
      </c>
      <c r="M86" s="165">
        <f>ROUND((K86-H86)/H86*100,1)</f>
        <v>-40.4</v>
      </c>
      <c r="N86" s="121">
        <v>69271</v>
      </c>
      <c r="O86" s="144">
        <f>ROUND(N86/$N$108*100,1)</f>
        <v>0.2</v>
      </c>
      <c r="P86" s="165">
        <f>ROUND((N86-K86)/K86*100,1)</f>
        <v>46.4</v>
      </c>
      <c r="Q86" s="121">
        <v>52288</v>
      </c>
      <c r="R86" s="143">
        <f>ROUND(Q86/$Q$108*100,1)</f>
        <v>0.1</v>
      </c>
      <c r="S86" s="165">
        <f>ROUND((Q86-N86)/N86*100,1)</f>
        <v>-24.5</v>
      </c>
      <c r="T86" s="121">
        <v>60315</v>
      </c>
      <c r="U86" s="143">
        <f>ROUND(T86/$T$108*100,1)</f>
        <v>0.2</v>
      </c>
      <c r="V86" s="191">
        <f>ROUND((T86-Q86)/Q86*100,1)</f>
        <v>15.4</v>
      </c>
      <c r="W86" s="228">
        <v>54667</v>
      </c>
      <c r="X86" s="143">
        <f t="shared" si="0"/>
        <v>0.1</v>
      </c>
      <c r="Y86" s="235">
        <f>ROUND((W86-T86)/T86*100,1)</f>
        <v>-9.4</v>
      </c>
      <c r="Z86" s="240">
        <v>87655</v>
      </c>
      <c r="AA86" s="143">
        <f t="shared" si="7"/>
        <v>0.2</v>
      </c>
      <c r="AB86" s="235">
        <f t="shared" si="1"/>
        <v>60.3</v>
      </c>
      <c r="AC86" s="253">
        <v>74482</v>
      </c>
      <c r="AD86" s="258">
        <f>ROUND(AC86/$AC$108*100,1)</f>
        <v>0.2</v>
      </c>
      <c r="AE86" s="235">
        <f t="shared" si="2"/>
        <v>-15</v>
      </c>
      <c r="AF86" s="263">
        <v>86849</v>
      </c>
      <c r="AG86" s="258">
        <f t="shared" si="3"/>
        <v>0.2</v>
      </c>
      <c r="AH86" s="235">
        <f t="shared" si="4"/>
        <v>16.600000000000001</v>
      </c>
      <c r="AI86" s="274">
        <v>127356</v>
      </c>
      <c r="AJ86" s="258">
        <f t="shared" si="5"/>
        <v>0.3</v>
      </c>
      <c r="AK86" s="235">
        <f t="shared" si="6"/>
        <v>46.6</v>
      </c>
    </row>
    <row r="87" spans="1:37" ht="30" customHeight="1">
      <c r="A87" s="105" t="s">
        <v>97</v>
      </c>
      <c r="B87" s="121">
        <v>83846</v>
      </c>
      <c r="C87" s="144">
        <v>0.3</v>
      </c>
      <c r="D87" s="165">
        <v>1130.5</v>
      </c>
      <c r="E87" s="121">
        <v>57806</v>
      </c>
      <c r="F87" s="144">
        <v>0.2</v>
      </c>
      <c r="G87" s="165">
        <v>-31.1</v>
      </c>
      <c r="H87" s="121">
        <v>74194</v>
      </c>
      <c r="I87" s="144">
        <v>0.2</v>
      </c>
      <c r="J87" s="165">
        <v>28.3</v>
      </c>
      <c r="K87" s="121">
        <v>31513</v>
      </c>
      <c r="L87" s="144">
        <f>ROUND(K87/$K$108*100,1)</f>
        <v>0.1</v>
      </c>
      <c r="M87" s="165">
        <f>ROUND((K87-H87)/H87*100,1)</f>
        <v>-57.5</v>
      </c>
      <c r="N87" s="121">
        <v>73400</v>
      </c>
      <c r="O87" s="144">
        <f>ROUND(N87/$N$108*100,1)</f>
        <v>0.2</v>
      </c>
      <c r="P87" s="165">
        <f>ROUND((N87-K87)/K87*100,1)</f>
        <v>132.9</v>
      </c>
      <c r="Q87" s="121">
        <v>47898</v>
      </c>
      <c r="R87" s="143">
        <f>ROUND(Q87/$Q$108*100,1)</f>
        <v>0.1</v>
      </c>
      <c r="S87" s="165">
        <f>ROUND((Q87-N87)/N87*100,1)</f>
        <v>-34.700000000000003</v>
      </c>
      <c r="T87" s="121">
        <v>36803</v>
      </c>
      <c r="U87" s="143">
        <f>ROUND(T87/$T$108*100,1)</f>
        <v>0.1</v>
      </c>
      <c r="V87" s="191">
        <f>ROUND((T87-Q87)/Q87*100,1)</f>
        <v>-23.2</v>
      </c>
      <c r="W87" s="228">
        <v>71257</v>
      </c>
      <c r="X87" s="143">
        <f t="shared" si="0"/>
        <v>0.1</v>
      </c>
      <c r="Y87" s="235">
        <f>ROUND((W87-T87)/T87*100,1)</f>
        <v>93.6</v>
      </c>
      <c r="Z87" s="240">
        <v>102402</v>
      </c>
      <c r="AA87" s="143">
        <f t="shared" si="7"/>
        <v>0.2</v>
      </c>
      <c r="AB87" s="235">
        <f t="shared" si="1"/>
        <v>43.7</v>
      </c>
      <c r="AC87" s="253">
        <v>61953</v>
      </c>
      <c r="AD87" s="258">
        <f>ROUND(AC87/$AC$108*100,1)-0.1</f>
        <v>0.1</v>
      </c>
      <c r="AE87" s="235">
        <f t="shared" si="2"/>
        <v>-39.5</v>
      </c>
      <c r="AF87" s="263">
        <v>107585</v>
      </c>
      <c r="AG87" s="258">
        <f t="shared" si="3"/>
        <v>0.3</v>
      </c>
      <c r="AH87" s="235">
        <f t="shared" si="4"/>
        <v>73.7</v>
      </c>
      <c r="AI87" s="274">
        <v>178666</v>
      </c>
      <c r="AJ87" s="258">
        <f t="shared" si="5"/>
        <v>0.4</v>
      </c>
      <c r="AK87" s="235">
        <f t="shared" si="6"/>
        <v>66.099999999999994</v>
      </c>
    </row>
    <row r="88" spans="1:37" ht="30" customHeight="1">
      <c r="A88" s="105" t="s">
        <v>119</v>
      </c>
      <c r="B88" s="121"/>
      <c r="C88" s="144"/>
      <c r="D88" s="165"/>
      <c r="E88" s="121"/>
      <c r="F88" s="144"/>
      <c r="G88" s="165"/>
      <c r="H88" s="121"/>
      <c r="I88" s="144"/>
      <c r="J88" s="165"/>
      <c r="K88" s="121"/>
      <c r="L88" s="144"/>
      <c r="M88" s="165"/>
      <c r="N88" s="121"/>
      <c r="O88" s="144"/>
      <c r="P88" s="165"/>
      <c r="Q88" s="121"/>
      <c r="R88" s="143"/>
      <c r="S88" s="165"/>
      <c r="T88" s="121"/>
      <c r="U88" s="143"/>
      <c r="V88" s="191"/>
      <c r="W88" s="228">
        <v>37017</v>
      </c>
      <c r="X88" s="143">
        <f t="shared" si="0"/>
        <v>0.1</v>
      </c>
      <c r="Y88" s="235" t="s">
        <v>99</v>
      </c>
      <c r="Z88" s="240">
        <v>99449</v>
      </c>
      <c r="AA88" s="143">
        <f t="shared" si="7"/>
        <v>0.2</v>
      </c>
      <c r="AB88" s="235">
        <f t="shared" si="1"/>
        <v>168.7</v>
      </c>
      <c r="AC88" s="253">
        <v>140306</v>
      </c>
      <c r="AD88" s="258">
        <f>ROUND(AC88/$AC$108*100,1)</f>
        <v>0.3</v>
      </c>
      <c r="AE88" s="235">
        <f t="shared" si="2"/>
        <v>41.1</v>
      </c>
      <c r="AF88" s="263">
        <v>165595</v>
      </c>
      <c r="AG88" s="258">
        <f t="shared" si="3"/>
        <v>0.4</v>
      </c>
      <c r="AH88" s="235">
        <f t="shared" si="4"/>
        <v>18</v>
      </c>
      <c r="AI88" s="274">
        <v>190162</v>
      </c>
      <c r="AJ88" s="258">
        <f t="shared" si="5"/>
        <v>0.4</v>
      </c>
      <c r="AK88" s="235">
        <f t="shared" si="6"/>
        <v>14.8</v>
      </c>
    </row>
    <row r="89" spans="1:37" ht="30" customHeight="1">
      <c r="A89" s="105" t="s">
        <v>98</v>
      </c>
      <c r="B89" s="121">
        <v>834068</v>
      </c>
      <c r="C89" s="144">
        <v>2.6</v>
      </c>
      <c r="D89" s="165">
        <v>-0.9</v>
      </c>
      <c r="E89" s="121">
        <v>1052277</v>
      </c>
      <c r="F89" s="144">
        <v>3.2</v>
      </c>
      <c r="G89" s="165">
        <v>26.2</v>
      </c>
      <c r="H89" s="121">
        <v>1863778</v>
      </c>
      <c r="I89" s="144">
        <v>5.2</v>
      </c>
      <c r="J89" s="165">
        <v>77.099999999999994</v>
      </c>
      <c r="K89" s="121">
        <v>1709531</v>
      </c>
      <c r="L89" s="144">
        <f>ROUND(K89/$K$108*100,1)</f>
        <v>5.0999999999999996</v>
      </c>
      <c r="M89" s="165">
        <f>ROUND((K89-H89)/H89*100,1)</f>
        <v>-8.3000000000000007</v>
      </c>
      <c r="N89" s="121">
        <v>1774880</v>
      </c>
      <c r="O89" s="144">
        <f>ROUND(N89/$N$108*100,1)</f>
        <v>5.0999999999999996</v>
      </c>
      <c r="P89" s="165">
        <f>ROUND((N89-K89)/K89*100,1)</f>
        <v>3.8</v>
      </c>
      <c r="Q89" s="121">
        <v>1784792</v>
      </c>
      <c r="R89" s="143">
        <f>ROUND(Q89/$Q$108*100,1)</f>
        <v>4.9000000000000004</v>
      </c>
      <c r="S89" s="165">
        <f>ROUND((Q89-N89)/N89*100,1)</f>
        <v>0.6</v>
      </c>
      <c r="T89" s="121">
        <v>1743162</v>
      </c>
      <c r="U89" s="143">
        <f>ROUND(T89/$T$108*100,1)</f>
        <v>4.9000000000000004</v>
      </c>
      <c r="V89" s="191">
        <f>ROUND((T89-Q89)/Q89*100,1)</f>
        <v>-2.2999999999999998</v>
      </c>
      <c r="W89" s="228">
        <v>2177016</v>
      </c>
      <c r="X89" s="143">
        <f t="shared" si="0"/>
        <v>4.2</v>
      </c>
      <c r="Y89" s="235">
        <f>ROUND((W89-T89)/T89*100,1)</f>
        <v>24.9</v>
      </c>
      <c r="Z89" s="240">
        <v>2384310</v>
      </c>
      <c r="AA89" s="143">
        <f t="shared" si="7"/>
        <v>5.4</v>
      </c>
      <c r="AB89" s="235">
        <f t="shared" si="1"/>
        <v>9.5</v>
      </c>
      <c r="AC89" s="253">
        <v>2494675</v>
      </c>
      <c r="AD89" s="258">
        <f>ROUND(AC89/$AC$108*100,1)</f>
        <v>6.1</v>
      </c>
      <c r="AE89" s="235">
        <f t="shared" si="2"/>
        <v>4.5999999999999996</v>
      </c>
      <c r="AF89" s="263">
        <v>2463085</v>
      </c>
      <c r="AG89" s="258">
        <f t="shared" si="3"/>
        <v>6.1</v>
      </c>
      <c r="AH89" s="235">
        <f t="shared" si="4"/>
        <v>-1.3</v>
      </c>
      <c r="AI89" s="274">
        <v>2599612</v>
      </c>
      <c r="AJ89" s="258">
        <f t="shared" si="5"/>
        <v>6.1</v>
      </c>
      <c r="AK89" s="235">
        <f t="shared" si="6"/>
        <v>5.5</v>
      </c>
    </row>
    <row r="90" spans="1:37" ht="30" customHeight="1">
      <c r="A90" s="105" t="s">
        <v>101</v>
      </c>
      <c r="B90" s="121">
        <v>409</v>
      </c>
      <c r="C90" s="144">
        <v>0</v>
      </c>
      <c r="D90" s="165">
        <v>-1</v>
      </c>
      <c r="E90" s="121">
        <v>144</v>
      </c>
      <c r="F90" s="144">
        <v>0</v>
      </c>
      <c r="G90" s="165">
        <v>-64.8</v>
      </c>
      <c r="H90" s="121">
        <v>0</v>
      </c>
      <c r="I90" s="144">
        <v>0</v>
      </c>
      <c r="J90" s="194" t="s">
        <v>118</v>
      </c>
      <c r="K90" s="121">
        <v>0</v>
      </c>
      <c r="L90" s="144">
        <f>ROUND(K90/$K$108*100,1)</f>
        <v>0</v>
      </c>
      <c r="M90" s="165">
        <v>0</v>
      </c>
      <c r="N90" s="121">
        <v>0</v>
      </c>
      <c r="O90" s="144">
        <f>ROUND(N90/$N$108*100,1)</f>
        <v>0</v>
      </c>
      <c r="P90" s="165">
        <v>0</v>
      </c>
      <c r="Q90" s="121">
        <v>0</v>
      </c>
      <c r="R90" s="143">
        <f>ROUND(Q90/$Q$108*100,1)</f>
        <v>0</v>
      </c>
      <c r="S90" s="165">
        <v>0</v>
      </c>
      <c r="T90" s="121">
        <v>0</v>
      </c>
      <c r="U90" s="143">
        <f>ROUND(T90/$T$108*100,1)</f>
        <v>0</v>
      </c>
      <c r="V90" s="191">
        <v>0</v>
      </c>
      <c r="W90" s="228">
        <v>0</v>
      </c>
      <c r="X90" s="143">
        <f t="shared" si="0"/>
        <v>0</v>
      </c>
      <c r="Y90" s="235">
        <v>0</v>
      </c>
      <c r="Z90" s="240">
        <v>0</v>
      </c>
      <c r="AA90" s="143">
        <f t="shared" si="7"/>
        <v>0</v>
      </c>
      <c r="AB90" s="235">
        <v>0</v>
      </c>
      <c r="AC90" s="253">
        <v>0</v>
      </c>
      <c r="AD90" s="258">
        <f>ROUND(AC90/$AC$108*100,1)</f>
        <v>0</v>
      </c>
      <c r="AE90" s="235">
        <v>0</v>
      </c>
      <c r="AF90" s="263">
        <v>0</v>
      </c>
      <c r="AG90" s="258">
        <f t="shared" si="3"/>
        <v>0</v>
      </c>
      <c r="AH90" s="235">
        <v>0</v>
      </c>
      <c r="AI90" s="274">
        <v>0</v>
      </c>
      <c r="AJ90" s="258">
        <f t="shared" si="5"/>
        <v>0</v>
      </c>
      <c r="AK90" s="235">
        <v>0</v>
      </c>
    </row>
    <row r="91" spans="1:37" ht="30" customHeight="1">
      <c r="A91" s="105" t="s">
        <v>102</v>
      </c>
      <c r="B91" s="122" t="s">
        <v>54</v>
      </c>
      <c r="C91" s="145" t="s">
        <v>54</v>
      </c>
      <c r="D91" s="166" t="s">
        <v>54</v>
      </c>
      <c r="E91" s="122" t="s">
        <v>54</v>
      </c>
      <c r="F91" s="145" t="s">
        <v>54</v>
      </c>
      <c r="G91" s="166" t="s">
        <v>54</v>
      </c>
      <c r="H91" s="122" t="s">
        <v>54</v>
      </c>
      <c r="I91" s="145" t="s">
        <v>54</v>
      </c>
      <c r="J91" s="166" t="s">
        <v>54</v>
      </c>
      <c r="K91" s="122" t="s">
        <v>54</v>
      </c>
      <c r="L91" s="145" t="s">
        <v>54</v>
      </c>
      <c r="M91" s="166" t="s">
        <v>54</v>
      </c>
      <c r="N91" s="122" t="s">
        <v>54</v>
      </c>
      <c r="O91" s="145" t="s">
        <v>54</v>
      </c>
      <c r="P91" s="166" t="s">
        <v>54</v>
      </c>
      <c r="Q91" s="122" t="s">
        <v>54</v>
      </c>
      <c r="R91" s="218" t="s">
        <v>54</v>
      </c>
      <c r="S91" s="166" t="s">
        <v>54</v>
      </c>
      <c r="T91" s="122" t="s">
        <v>54</v>
      </c>
      <c r="U91" s="218" t="s">
        <v>54</v>
      </c>
      <c r="V91" s="222" t="s">
        <v>54</v>
      </c>
      <c r="W91" s="229" t="s">
        <v>54</v>
      </c>
      <c r="X91" s="218" t="s">
        <v>54</v>
      </c>
      <c r="Y91" s="236" t="s">
        <v>54</v>
      </c>
      <c r="Z91" s="241" t="s">
        <v>54</v>
      </c>
      <c r="AA91" s="143" t="s">
        <v>54</v>
      </c>
      <c r="AB91" s="246" t="s">
        <v>54</v>
      </c>
      <c r="AC91" s="254" t="s">
        <v>54</v>
      </c>
      <c r="AD91" s="258" t="s">
        <v>54</v>
      </c>
      <c r="AE91" s="235" t="s">
        <v>183</v>
      </c>
      <c r="AF91" s="264" t="s">
        <v>183</v>
      </c>
      <c r="AG91" s="258" t="s">
        <v>54</v>
      </c>
      <c r="AH91" s="235" t="s">
        <v>183</v>
      </c>
      <c r="AI91" s="258" t="s">
        <v>183</v>
      </c>
      <c r="AJ91" s="258" t="s">
        <v>54</v>
      </c>
      <c r="AK91" s="235" t="s">
        <v>183</v>
      </c>
    </row>
    <row r="92" spans="1:37" ht="30" customHeight="1">
      <c r="A92" s="105" t="s">
        <v>103</v>
      </c>
      <c r="B92" s="121">
        <v>63977</v>
      </c>
      <c r="C92" s="144">
        <v>0.2</v>
      </c>
      <c r="D92" s="165">
        <v>-11</v>
      </c>
      <c r="E92" s="121">
        <v>28542</v>
      </c>
      <c r="F92" s="144">
        <v>0.1</v>
      </c>
      <c r="G92" s="165">
        <v>-55.4</v>
      </c>
      <c r="H92" s="121">
        <v>42895</v>
      </c>
      <c r="I92" s="144">
        <v>0.1</v>
      </c>
      <c r="J92" s="165">
        <v>50.3</v>
      </c>
      <c r="K92" s="121">
        <v>49848</v>
      </c>
      <c r="L92" s="144">
        <f>ROUND(K92/$K$108*100,1)</f>
        <v>0.1</v>
      </c>
      <c r="M92" s="165">
        <f>ROUND((K92-H92)/H92*100,1)</f>
        <v>16.2</v>
      </c>
      <c r="N92" s="121">
        <v>68568</v>
      </c>
      <c r="O92" s="144">
        <f>ROUND(N92/$N$108*100,1)</f>
        <v>0.2</v>
      </c>
      <c r="P92" s="165">
        <f>ROUND((N92-K92)/K92*100,1)</f>
        <v>37.6</v>
      </c>
      <c r="Q92" s="121">
        <v>72105</v>
      </c>
      <c r="R92" s="143">
        <f>ROUND(Q92/$Q$108*100,1)</f>
        <v>0.2</v>
      </c>
      <c r="S92" s="165">
        <f>ROUND((Q92-N92)/N92*100,1)</f>
        <v>5.2</v>
      </c>
      <c r="T92" s="121">
        <v>36723</v>
      </c>
      <c r="U92" s="143">
        <f t="shared" ref="U92:U107" si="8">ROUND(T92/$T$108*100,1)</f>
        <v>0.1</v>
      </c>
      <c r="V92" s="191">
        <f>ROUND((T92-Q92)/Q92*100,1)</f>
        <v>-49.1</v>
      </c>
      <c r="W92" s="229" t="s">
        <v>54</v>
      </c>
      <c r="X92" s="218" t="s">
        <v>54</v>
      </c>
      <c r="Y92" s="235" t="s">
        <v>118</v>
      </c>
      <c r="Z92" s="241" t="s">
        <v>54</v>
      </c>
      <c r="AA92" s="143" t="s">
        <v>54</v>
      </c>
      <c r="AB92" s="235" t="s">
        <v>54</v>
      </c>
      <c r="AC92" s="254" t="s">
        <v>54</v>
      </c>
      <c r="AD92" s="258" t="s">
        <v>54</v>
      </c>
      <c r="AE92" s="235" t="s">
        <v>183</v>
      </c>
      <c r="AF92" s="264" t="s">
        <v>183</v>
      </c>
      <c r="AG92" s="258" t="s">
        <v>54</v>
      </c>
      <c r="AH92" s="235" t="s">
        <v>183</v>
      </c>
      <c r="AI92" s="258" t="s">
        <v>183</v>
      </c>
      <c r="AJ92" s="258" t="s">
        <v>54</v>
      </c>
      <c r="AK92" s="235" t="s">
        <v>183</v>
      </c>
    </row>
    <row r="93" spans="1:37" ht="30" customHeight="1">
      <c r="A93" s="104" t="s">
        <v>120</v>
      </c>
      <c r="B93" s="122" t="s">
        <v>54</v>
      </c>
      <c r="C93" s="145" t="s">
        <v>54</v>
      </c>
      <c r="D93" s="166" t="s">
        <v>54</v>
      </c>
      <c r="E93" s="122" t="s">
        <v>54</v>
      </c>
      <c r="F93" s="145" t="s">
        <v>54</v>
      </c>
      <c r="G93" s="166" t="s">
        <v>54</v>
      </c>
      <c r="H93" s="122" t="s">
        <v>54</v>
      </c>
      <c r="I93" s="145" t="s">
        <v>54</v>
      </c>
      <c r="J93" s="166" t="s">
        <v>54</v>
      </c>
      <c r="K93" s="122" t="s">
        <v>54</v>
      </c>
      <c r="L93" s="145" t="s">
        <v>54</v>
      </c>
      <c r="M93" s="166" t="s">
        <v>54</v>
      </c>
      <c r="N93" s="122" t="s">
        <v>54</v>
      </c>
      <c r="O93" s="145" t="s">
        <v>54</v>
      </c>
      <c r="P93" s="166" t="s">
        <v>54</v>
      </c>
      <c r="Q93" s="122" t="s">
        <v>54</v>
      </c>
      <c r="R93" s="145" t="s">
        <v>54</v>
      </c>
      <c r="S93" s="166" t="s">
        <v>54</v>
      </c>
      <c r="T93" s="121">
        <v>11275</v>
      </c>
      <c r="U93" s="143">
        <f t="shared" si="8"/>
        <v>0</v>
      </c>
      <c r="V93" s="223" t="s">
        <v>99</v>
      </c>
      <c r="W93" s="228">
        <v>23791</v>
      </c>
      <c r="X93" s="143">
        <f>ROUND(W93/$W$108*100,1)+0.1</f>
        <v>0.1</v>
      </c>
      <c r="Y93" s="235">
        <f t="shared" ref="Y93:Y108" si="9">ROUND((W93-T93)/T93*100,1)</f>
        <v>111</v>
      </c>
      <c r="Z93" s="240">
        <v>23894</v>
      </c>
      <c r="AA93" s="143">
        <f t="shared" ref="AA93:AA107" si="10">ROUND(Z93/$Z$108*100,1)</f>
        <v>0.1</v>
      </c>
      <c r="AB93" s="235">
        <f t="shared" ref="AB93:AB108" si="11">ROUND((Z93-W93)/W93*100,1)</f>
        <v>0.4</v>
      </c>
      <c r="AC93" s="253">
        <v>28529</v>
      </c>
      <c r="AD93" s="258">
        <f t="shared" ref="AD93:AD105" si="12">ROUND(AC93/$AC$108*100,1)</f>
        <v>0.1</v>
      </c>
      <c r="AE93" s="235">
        <f t="shared" ref="AE93:AE108" si="13">ROUND((AC93-Z93)/Z93*100,1)</f>
        <v>19.399999999999999</v>
      </c>
      <c r="AF93" s="263">
        <v>34527</v>
      </c>
      <c r="AG93" s="258">
        <f t="shared" ref="AG93:AG107" si="14">ROUND(AF93/$AF$108*100,1)</f>
        <v>0.1</v>
      </c>
      <c r="AH93" s="235">
        <f t="shared" ref="AH93:AH108" si="15">ROUND((AF93-AC93)/AC93*100,1)</f>
        <v>21</v>
      </c>
      <c r="AI93" s="274">
        <v>37191</v>
      </c>
      <c r="AJ93" s="258">
        <f t="shared" ref="AJ93:AJ104" si="16">ROUND(AI93/$AI$108*100,1)</f>
        <v>0.1</v>
      </c>
      <c r="AK93" s="235">
        <f t="shared" ref="AK93:AK108" si="17">ROUND((AI93-AF93)/AF93*100,1)</f>
        <v>7.7</v>
      </c>
    </row>
    <row r="94" spans="1:37" ht="30" customHeight="1">
      <c r="A94" s="106" t="s">
        <v>104</v>
      </c>
      <c r="B94" s="125" t="s">
        <v>54</v>
      </c>
      <c r="C94" s="146" t="s">
        <v>54</v>
      </c>
      <c r="D94" s="167" t="s">
        <v>54</v>
      </c>
      <c r="E94" s="125" t="s">
        <v>54</v>
      </c>
      <c r="F94" s="146" t="s">
        <v>54</v>
      </c>
      <c r="G94" s="167" t="s">
        <v>54</v>
      </c>
      <c r="H94" s="125" t="s">
        <v>54</v>
      </c>
      <c r="I94" s="146" t="s">
        <v>54</v>
      </c>
      <c r="J94" s="167" t="s">
        <v>54</v>
      </c>
      <c r="K94" s="200">
        <v>2445</v>
      </c>
      <c r="L94" s="202">
        <f t="shared" ref="L94:L107" si="18">ROUND(K94/$K$108*100,1)</f>
        <v>0</v>
      </c>
      <c r="M94" s="167" t="s">
        <v>99</v>
      </c>
      <c r="N94" s="200">
        <v>2652</v>
      </c>
      <c r="O94" s="202">
        <f t="shared" ref="O94:O99" si="19">ROUND(N94/$N$108*100,1)</f>
        <v>0</v>
      </c>
      <c r="P94" s="165">
        <f t="shared" ref="P94:P108" si="20">ROUND((N94-K94)/K94*100,1)</f>
        <v>8.5</v>
      </c>
      <c r="Q94" s="200">
        <v>2599</v>
      </c>
      <c r="R94" s="143">
        <f t="shared" ref="R94:R99" si="21">ROUND(Q94/$Q$108*100,1)</f>
        <v>0</v>
      </c>
      <c r="S94" s="165">
        <f t="shared" ref="S94:S108" si="22">ROUND((Q94-N94)/N94*100,1)</f>
        <v>-2</v>
      </c>
      <c r="T94" s="200">
        <v>2552</v>
      </c>
      <c r="U94" s="143">
        <f t="shared" si="8"/>
        <v>0</v>
      </c>
      <c r="V94" s="191">
        <f t="shared" ref="V94:V108" si="23">ROUND((T94-Q94)/Q94*100,1)</f>
        <v>-1.8</v>
      </c>
      <c r="W94" s="230">
        <v>2506</v>
      </c>
      <c r="X94" s="143">
        <f>ROUND(W94/$W$108*100,1)</f>
        <v>0</v>
      </c>
      <c r="Y94" s="235">
        <f t="shared" si="9"/>
        <v>-1.8</v>
      </c>
      <c r="Z94" s="242">
        <v>2447</v>
      </c>
      <c r="AA94" s="143">
        <f t="shared" si="10"/>
        <v>0</v>
      </c>
      <c r="AB94" s="235">
        <f t="shared" si="11"/>
        <v>-2.4</v>
      </c>
      <c r="AC94" s="255">
        <v>2450</v>
      </c>
      <c r="AD94" s="258">
        <f t="shared" si="12"/>
        <v>0</v>
      </c>
      <c r="AE94" s="235">
        <f t="shared" si="13"/>
        <v>0.1</v>
      </c>
      <c r="AF94" s="265">
        <v>2430</v>
      </c>
      <c r="AG94" s="258">
        <f t="shared" si="14"/>
        <v>0</v>
      </c>
      <c r="AH94" s="235">
        <f t="shared" si="15"/>
        <v>-0.8</v>
      </c>
      <c r="AI94" s="275">
        <v>2416</v>
      </c>
      <c r="AJ94" s="258">
        <f t="shared" si="16"/>
        <v>0</v>
      </c>
      <c r="AK94" s="235">
        <f t="shared" si="17"/>
        <v>-0.6</v>
      </c>
    </row>
    <row r="95" spans="1:37" ht="30" customHeight="1">
      <c r="A95" s="104" t="s">
        <v>59</v>
      </c>
      <c r="B95" s="121">
        <v>58443</v>
      </c>
      <c r="C95" s="144">
        <v>0.2</v>
      </c>
      <c r="D95" s="165">
        <v>4.2</v>
      </c>
      <c r="E95" s="121">
        <v>63853</v>
      </c>
      <c r="F95" s="144">
        <v>0.2</v>
      </c>
      <c r="G95" s="165">
        <v>9.3000000000000007</v>
      </c>
      <c r="H95" s="121">
        <v>67553</v>
      </c>
      <c r="I95" s="144">
        <v>0.2</v>
      </c>
      <c r="J95" s="165">
        <v>5.8</v>
      </c>
      <c r="K95" s="121">
        <v>68899</v>
      </c>
      <c r="L95" s="144">
        <f t="shared" si="18"/>
        <v>0.2</v>
      </c>
      <c r="M95" s="165">
        <f t="shared" ref="M95:M108" si="24">ROUND((K95-H95)/H95*100,1)</f>
        <v>2</v>
      </c>
      <c r="N95" s="121">
        <v>74173</v>
      </c>
      <c r="O95" s="144">
        <f t="shared" si="19"/>
        <v>0.2</v>
      </c>
      <c r="P95" s="165">
        <f t="shared" si="20"/>
        <v>7.7</v>
      </c>
      <c r="Q95" s="121">
        <v>83465</v>
      </c>
      <c r="R95" s="143">
        <f t="shared" si="21"/>
        <v>0.2</v>
      </c>
      <c r="S95" s="165">
        <f t="shared" si="22"/>
        <v>12.5</v>
      </c>
      <c r="T95" s="121">
        <v>265357</v>
      </c>
      <c r="U95" s="143">
        <f t="shared" si="8"/>
        <v>0.8</v>
      </c>
      <c r="V95" s="191">
        <f t="shared" si="23"/>
        <v>217.9</v>
      </c>
      <c r="W95" s="228">
        <v>118731</v>
      </c>
      <c r="X95" s="143">
        <f>ROUND(W95/$W$108*100,1)</f>
        <v>0.2</v>
      </c>
      <c r="Y95" s="235">
        <f t="shared" si="9"/>
        <v>-55.3</v>
      </c>
      <c r="Z95" s="240">
        <v>194750</v>
      </c>
      <c r="AA95" s="143">
        <f t="shared" si="10"/>
        <v>0.4</v>
      </c>
      <c r="AB95" s="235">
        <f t="shared" si="11"/>
        <v>64</v>
      </c>
      <c r="AC95" s="253">
        <v>127604</v>
      </c>
      <c r="AD95" s="258">
        <f t="shared" si="12"/>
        <v>0.3</v>
      </c>
      <c r="AE95" s="235">
        <f t="shared" si="13"/>
        <v>-34.5</v>
      </c>
      <c r="AF95" s="263">
        <v>118290</v>
      </c>
      <c r="AG95" s="258">
        <f t="shared" si="14"/>
        <v>0.3</v>
      </c>
      <c r="AH95" s="235">
        <f t="shared" si="15"/>
        <v>-7.3</v>
      </c>
      <c r="AI95" s="274">
        <v>628202</v>
      </c>
      <c r="AJ95" s="258">
        <f t="shared" si="16"/>
        <v>1.5</v>
      </c>
      <c r="AK95" s="235">
        <f t="shared" si="17"/>
        <v>431.1</v>
      </c>
    </row>
    <row r="96" spans="1:37" ht="30" customHeight="1">
      <c r="A96" s="104" t="s">
        <v>106</v>
      </c>
      <c r="B96" s="121">
        <v>4389668</v>
      </c>
      <c r="C96" s="144">
        <v>14</v>
      </c>
      <c r="D96" s="165">
        <v>-4.8</v>
      </c>
      <c r="E96" s="121">
        <v>4218347</v>
      </c>
      <c r="F96" s="144">
        <v>12.9</v>
      </c>
      <c r="G96" s="165">
        <v>-3.9</v>
      </c>
      <c r="H96" s="121">
        <v>4329357</v>
      </c>
      <c r="I96" s="144">
        <v>11.9</v>
      </c>
      <c r="J96" s="165">
        <v>2.6</v>
      </c>
      <c r="K96" s="121">
        <v>4095140</v>
      </c>
      <c r="L96" s="144">
        <f t="shared" si="18"/>
        <v>12.3</v>
      </c>
      <c r="M96" s="165">
        <f t="shared" si="24"/>
        <v>-5.4</v>
      </c>
      <c r="N96" s="121">
        <v>4117602</v>
      </c>
      <c r="O96" s="144">
        <f t="shared" si="19"/>
        <v>11.9</v>
      </c>
      <c r="P96" s="165">
        <f t="shared" si="20"/>
        <v>0.5</v>
      </c>
      <c r="Q96" s="121">
        <v>4056612</v>
      </c>
      <c r="R96" s="143">
        <f t="shared" si="21"/>
        <v>11.2</v>
      </c>
      <c r="S96" s="165">
        <f t="shared" si="22"/>
        <v>-1.5</v>
      </c>
      <c r="T96" s="121">
        <v>3992541</v>
      </c>
      <c r="U96" s="143">
        <f t="shared" si="8"/>
        <v>11.3</v>
      </c>
      <c r="V96" s="191">
        <f t="shared" si="23"/>
        <v>-1.6</v>
      </c>
      <c r="W96" s="228">
        <v>3820700</v>
      </c>
      <c r="X96" s="143">
        <f>ROUND(W96/$W$108*100,1)+0.1</f>
        <v>7.5</v>
      </c>
      <c r="Y96" s="235">
        <f t="shared" si="9"/>
        <v>-4.3</v>
      </c>
      <c r="Z96" s="240">
        <v>4810240</v>
      </c>
      <c r="AA96" s="143">
        <f t="shared" si="10"/>
        <v>10.9</v>
      </c>
      <c r="AB96" s="235">
        <f t="shared" si="11"/>
        <v>25.9</v>
      </c>
      <c r="AC96" s="253">
        <v>4951827</v>
      </c>
      <c r="AD96" s="258">
        <f t="shared" si="12"/>
        <v>12.1</v>
      </c>
      <c r="AE96" s="235">
        <f t="shared" si="13"/>
        <v>2.9</v>
      </c>
      <c r="AF96" s="263">
        <v>5137349</v>
      </c>
      <c r="AG96" s="258">
        <f t="shared" si="14"/>
        <v>12.7</v>
      </c>
      <c r="AH96" s="235">
        <f t="shared" si="15"/>
        <v>3.7</v>
      </c>
      <c r="AI96" s="274">
        <v>5641958</v>
      </c>
      <c r="AJ96" s="258">
        <f t="shared" si="16"/>
        <v>13.2</v>
      </c>
      <c r="AK96" s="235">
        <f t="shared" si="17"/>
        <v>9.8000000000000007</v>
      </c>
    </row>
    <row r="97" spans="1:37" ht="30" customHeight="1">
      <c r="A97" s="105" t="s">
        <v>107</v>
      </c>
      <c r="B97" s="121">
        <v>26266</v>
      </c>
      <c r="C97" s="144">
        <v>0.1</v>
      </c>
      <c r="D97" s="165">
        <v>-3.4</v>
      </c>
      <c r="E97" s="121">
        <v>24616</v>
      </c>
      <c r="F97" s="144">
        <v>0.1</v>
      </c>
      <c r="G97" s="165">
        <v>-6.3</v>
      </c>
      <c r="H97" s="121">
        <v>27508</v>
      </c>
      <c r="I97" s="144">
        <v>0.1</v>
      </c>
      <c r="J97" s="165">
        <v>11.7</v>
      </c>
      <c r="K97" s="121">
        <v>26876</v>
      </c>
      <c r="L97" s="144">
        <f t="shared" si="18"/>
        <v>0.1</v>
      </c>
      <c r="M97" s="165">
        <f t="shared" si="24"/>
        <v>-2.2999999999999998</v>
      </c>
      <c r="N97" s="121">
        <v>25585</v>
      </c>
      <c r="O97" s="144">
        <f t="shared" si="19"/>
        <v>0.1</v>
      </c>
      <c r="P97" s="165">
        <f t="shared" si="20"/>
        <v>-4.8</v>
      </c>
      <c r="Q97" s="121">
        <v>23199</v>
      </c>
      <c r="R97" s="143">
        <f t="shared" si="21"/>
        <v>0.1</v>
      </c>
      <c r="S97" s="165">
        <f t="shared" si="22"/>
        <v>-9.3000000000000007</v>
      </c>
      <c r="T97" s="121">
        <v>22476</v>
      </c>
      <c r="U97" s="143">
        <f t="shared" si="8"/>
        <v>0.1</v>
      </c>
      <c r="V97" s="191">
        <f t="shared" si="23"/>
        <v>-3.1</v>
      </c>
      <c r="W97" s="228">
        <v>24343</v>
      </c>
      <c r="X97" s="143">
        <f>ROUND(W97/$W$108*100,1)+0.1</f>
        <v>0.1</v>
      </c>
      <c r="Y97" s="235">
        <f t="shared" si="9"/>
        <v>8.3000000000000007</v>
      </c>
      <c r="Z97" s="240">
        <v>22807</v>
      </c>
      <c r="AA97" s="143">
        <f t="shared" si="10"/>
        <v>0.1</v>
      </c>
      <c r="AB97" s="235">
        <f t="shared" si="11"/>
        <v>-6.3</v>
      </c>
      <c r="AC97" s="253">
        <v>20693</v>
      </c>
      <c r="AD97" s="258">
        <f t="shared" si="12"/>
        <v>0.1</v>
      </c>
      <c r="AE97" s="235">
        <f t="shared" si="13"/>
        <v>-9.3000000000000007</v>
      </c>
      <c r="AF97" s="263">
        <v>18690</v>
      </c>
      <c r="AG97" s="258">
        <f t="shared" si="14"/>
        <v>0</v>
      </c>
      <c r="AH97" s="235">
        <f t="shared" si="15"/>
        <v>-9.6999999999999993</v>
      </c>
      <c r="AI97" s="274">
        <v>18292</v>
      </c>
      <c r="AJ97" s="258">
        <f t="shared" si="16"/>
        <v>0</v>
      </c>
      <c r="AK97" s="235">
        <f t="shared" si="17"/>
        <v>-2.1</v>
      </c>
    </row>
    <row r="98" spans="1:37" ht="30" customHeight="1">
      <c r="A98" s="104" t="s">
        <v>109</v>
      </c>
      <c r="B98" s="121">
        <v>522214</v>
      </c>
      <c r="C98" s="144">
        <v>1.7</v>
      </c>
      <c r="D98" s="165">
        <v>4.8</v>
      </c>
      <c r="E98" s="121">
        <v>520833</v>
      </c>
      <c r="F98" s="144">
        <v>1.6</v>
      </c>
      <c r="G98" s="165">
        <v>-0.3</v>
      </c>
      <c r="H98" s="121">
        <v>536685</v>
      </c>
      <c r="I98" s="144">
        <v>1.5</v>
      </c>
      <c r="J98" s="165">
        <v>3</v>
      </c>
      <c r="K98" s="121">
        <v>573125</v>
      </c>
      <c r="L98" s="144">
        <f t="shared" si="18"/>
        <v>1.7</v>
      </c>
      <c r="M98" s="165">
        <f t="shared" si="24"/>
        <v>6.8</v>
      </c>
      <c r="N98" s="121">
        <v>594609</v>
      </c>
      <c r="O98" s="144">
        <f t="shared" si="19"/>
        <v>1.7</v>
      </c>
      <c r="P98" s="165">
        <f t="shared" si="20"/>
        <v>3.7</v>
      </c>
      <c r="Q98" s="121">
        <v>625884</v>
      </c>
      <c r="R98" s="143">
        <f t="shared" si="21"/>
        <v>1.7</v>
      </c>
      <c r="S98" s="165">
        <f t="shared" si="22"/>
        <v>5.3</v>
      </c>
      <c r="T98" s="121">
        <v>480616</v>
      </c>
      <c r="U98" s="143">
        <f t="shared" si="8"/>
        <v>1.4</v>
      </c>
      <c r="V98" s="191">
        <f t="shared" si="23"/>
        <v>-23.2</v>
      </c>
      <c r="W98" s="228">
        <v>304023</v>
      </c>
      <c r="X98" s="143">
        <f t="shared" ref="X98:X105" si="25">ROUND(W98/$W$108*100,1)</f>
        <v>0.6</v>
      </c>
      <c r="Y98" s="235">
        <f t="shared" si="9"/>
        <v>-36.700000000000003</v>
      </c>
      <c r="Z98" s="240">
        <v>307083</v>
      </c>
      <c r="AA98" s="143">
        <f t="shared" si="10"/>
        <v>0.7</v>
      </c>
      <c r="AB98" s="235">
        <f t="shared" si="11"/>
        <v>1</v>
      </c>
      <c r="AC98" s="253">
        <v>295158</v>
      </c>
      <c r="AD98" s="258">
        <f t="shared" si="12"/>
        <v>0.7</v>
      </c>
      <c r="AE98" s="235">
        <f t="shared" si="13"/>
        <v>-3.9</v>
      </c>
      <c r="AF98" s="263">
        <v>300368</v>
      </c>
      <c r="AG98" s="258">
        <f t="shared" si="14"/>
        <v>0.7</v>
      </c>
      <c r="AH98" s="235">
        <f t="shared" si="15"/>
        <v>1.8</v>
      </c>
      <c r="AI98" s="274">
        <v>241522</v>
      </c>
      <c r="AJ98" s="258">
        <f t="shared" si="16"/>
        <v>0.6</v>
      </c>
      <c r="AK98" s="235">
        <f t="shared" si="17"/>
        <v>-19.600000000000001</v>
      </c>
    </row>
    <row r="99" spans="1:37" ht="30" customHeight="1">
      <c r="A99" s="104" t="s">
        <v>110</v>
      </c>
      <c r="B99" s="121">
        <v>599551</v>
      </c>
      <c r="C99" s="144">
        <v>1.9</v>
      </c>
      <c r="D99" s="165">
        <v>4.5999999999999996</v>
      </c>
      <c r="E99" s="121">
        <v>572810</v>
      </c>
      <c r="F99" s="144">
        <v>1.8</v>
      </c>
      <c r="G99" s="165">
        <v>-4.5</v>
      </c>
      <c r="H99" s="121">
        <v>545559</v>
      </c>
      <c r="I99" s="144">
        <v>1.5</v>
      </c>
      <c r="J99" s="165">
        <v>-4.8</v>
      </c>
      <c r="K99" s="121">
        <v>525418</v>
      </c>
      <c r="L99" s="144">
        <f t="shared" si="18"/>
        <v>1.6</v>
      </c>
      <c r="M99" s="165">
        <f t="shared" si="24"/>
        <v>-3.7</v>
      </c>
      <c r="N99" s="121">
        <v>518309</v>
      </c>
      <c r="O99" s="144">
        <f t="shared" si="19"/>
        <v>1.5</v>
      </c>
      <c r="P99" s="165">
        <f t="shared" si="20"/>
        <v>-1.4</v>
      </c>
      <c r="Q99" s="121">
        <v>497495</v>
      </c>
      <c r="R99" s="143">
        <f t="shared" si="21"/>
        <v>1.4</v>
      </c>
      <c r="S99" s="165">
        <f t="shared" si="22"/>
        <v>-4</v>
      </c>
      <c r="T99" s="121">
        <v>510256</v>
      </c>
      <c r="U99" s="143">
        <f t="shared" si="8"/>
        <v>1.4</v>
      </c>
      <c r="V99" s="191">
        <f t="shared" si="23"/>
        <v>2.6</v>
      </c>
      <c r="W99" s="228">
        <v>507772</v>
      </c>
      <c r="X99" s="143">
        <f t="shared" si="25"/>
        <v>1</v>
      </c>
      <c r="Y99" s="235">
        <f t="shared" si="9"/>
        <v>-0.5</v>
      </c>
      <c r="Z99" s="240">
        <v>527908</v>
      </c>
      <c r="AA99" s="143">
        <f t="shared" si="10"/>
        <v>1.2</v>
      </c>
      <c r="AB99" s="235">
        <f t="shared" si="11"/>
        <v>4</v>
      </c>
      <c r="AC99" s="253">
        <v>528187</v>
      </c>
      <c r="AD99" s="258">
        <f t="shared" si="12"/>
        <v>1.3</v>
      </c>
      <c r="AE99" s="235">
        <f t="shared" si="13"/>
        <v>0.1</v>
      </c>
      <c r="AF99" s="263">
        <v>529012</v>
      </c>
      <c r="AG99" s="258">
        <f t="shared" si="14"/>
        <v>1.3</v>
      </c>
      <c r="AH99" s="235">
        <f t="shared" si="15"/>
        <v>0.2</v>
      </c>
      <c r="AI99" s="274">
        <v>552203</v>
      </c>
      <c r="AJ99" s="258">
        <f t="shared" si="16"/>
        <v>1.3</v>
      </c>
      <c r="AK99" s="235">
        <f t="shared" si="17"/>
        <v>4.4000000000000004</v>
      </c>
    </row>
    <row r="100" spans="1:37" ht="30" customHeight="1">
      <c r="A100" s="104" t="s">
        <v>105</v>
      </c>
      <c r="B100" s="121">
        <v>5127139</v>
      </c>
      <c r="C100" s="144">
        <v>16.399999999999999</v>
      </c>
      <c r="D100" s="165">
        <v>10.1</v>
      </c>
      <c r="E100" s="121">
        <v>5642105</v>
      </c>
      <c r="F100" s="144">
        <v>17.3</v>
      </c>
      <c r="G100" s="165">
        <v>10</v>
      </c>
      <c r="H100" s="121">
        <v>6198584</v>
      </c>
      <c r="I100" s="144">
        <v>17.100000000000001</v>
      </c>
      <c r="J100" s="165">
        <v>9.9</v>
      </c>
      <c r="K100" s="121">
        <v>6294988</v>
      </c>
      <c r="L100" s="144">
        <f t="shared" si="18"/>
        <v>18.899999999999999</v>
      </c>
      <c r="M100" s="165">
        <f t="shared" si="24"/>
        <v>1.6</v>
      </c>
      <c r="N100" s="121">
        <v>6385102</v>
      </c>
      <c r="O100" s="144">
        <f>ROUND(N100/$N$108*100,1)+0.1</f>
        <v>18.600000000000001</v>
      </c>
      <c r="P100" s="165">
        <f t="shared" si="20"/>
        <v>1.4</v>
      </c>
      <c r="Q100" s="121">
        <v>6691973</v>
      </c>
      <c r="R100" s="143">
        <f>ROUND(Q100/$Q$108*100,1)+0.1</f>
        <v>18.5</v>
      </c>
      <c r="S100" s="165">
        <f t="shared" si="22"/>
        <v>4.8</v>
      </c>
      <c r="T100" s="121">
        <v>6548320</v>
      </c>
      <c r="U100" s="143">
        <f t="shared" si="8"/>
        <v>18.600000000000001</v>
      </c>
      <c r="V100" s="191">
        <f t="shared" si="23"/>
        <v>-2.1</v>
      </c>
      <c r="W100" s="228">
        <v>20447407</v>
      </c>
      <c r="X100" s="143">
        <f t="shared" si="25"/>
        <v>39.799999999999997</v>
      </c>
      <c r="Y100" s="235">
        <f t="shared" si="9"/>
        <v>212.3</v>
      </c>
      <c r="Z100" s="240">
        <v>12661300</v>
      </c>
      <c r="AA100" s="143">
        <f t="shared" si="10"/>
        <v>28.8</v>
      </c>
      <c r="AB100" s="235">
        <f t="shared" si="11"/>
        <v>-38.1</v>
      </c>
      <c r="AC100" s="253">
        <v>10153577</v>
      </c>
      <c r="AD100" s="258">
        <f t="shared" si="12"/>
        <v>24.7</v>
      </c>
      <c r="AE100" s="235">
        <f t="shared" si="13"/>
        <v>-19.8</v>
      </c>
      <c r="AF100" s="263">
        <v>9912608</v>
      </c>
      <c r="AG100" s="258">
        <f t="shared" si="14"/>
        <v>24.5</v>
      </c>
      <c r="AH100" s="235">
        <f t="shared" si="15"/>
        <v>-2.4</v>
      </c>
      <c r="AI100" s="274">
        <v>10232717</v>
      </c>
      <c r="AJ100" s="258">
        <f t="shared" si="16"/>
        <v>23.9</v>
      </c>
      <c r="AK100" s="235">
        <f t="shared" si="17"/>
        <v>3.2</v>
      </c>
    </row>
    <row r="101" spans="1:37" ht="30" customHeight="1">
      <c r="A101" s="104" t="s">
        <v>19</v>
      </c>
      <c r="B101" s="121">
        <v>1901977</v>
      </c>
      <c r="C101" s="144">
        <v>6.1</v>
      </c>
      <c r="D101" s="165">
        <v>3.9</v>
      </c>
      <c r="E101" s="121">
        <v>1852191</v>
      </c>
      <c r="F101" s="144">
        <v>5.6</v>
      </c>
      <c r="G101" s="165">
        <v>-2.6</v>
      </c>
      <c r="H101" s="121">
        <v>2067160</v>
      </c>
      <c r="I101" s="144">
        <v>5.7</v>
      </c>
      <c r="J101" s="165">
        <v>11.6</v>
      </c>
      <c r="K101" s="121">
        <v>2038845</v>
      </c>
      <c r="L101" s="144">
        <f t="shared" si="18"/>
        <v>6.1</v>
      </c>
      <c r="M101" s="165">
        <f t="shared" si="24"/>
        <v>-1.4</v>
      </c>
      <c r="N101" s="121">
        <v>2212122</v>
      </c>
      <c r="O101" s="144">
        <f>ROUND(N101/$N$108*100,1)+0.1</f>
        <v>6.5</v>
      </c>
      <c r="P101" s="165">
        <f t="shared" si="20"/>
        <v>8.5</v>
      </c>
      <c r="Q101" s="121">
        <v>2277300</v>
      </c>
      <c r="R101" s="143">
        <f>ROUND(Q101/$Q$108*100,1)</f>
        <v>6.3</v>
      </c>
      <c r="S101" s="165">
        <f t="shared" si="22"/>
        <v>2.9</v>
      </c>
      <c r="T101" s="121">
        <v>2583738</v>
      </c>
      <c r="U101" s="143">
        <f t="shared" si="8"/>
        <v>7.3</v>
      </c>
      <c r="V101" s="191">
        <f t="shared" si="23"/>
        <v>13.5</v>
      </c>
      <c r="W101" s="228">
        <v>2781593</v>
      </c>
      <c r="X101" s="143">
        <f t="shared" si="25"/>
        <v>5.4</v>
      </c>
      <c r="Y101" s="235">
        <f t="shared" si="9"/>
        <v>7.7</v>
      </c>
      <c r="Z101" s="240">
        <v>3039691</v>
      </c>
      <c r="AA101" s="143">
        <f t="shared" si="10"/>
        <v>6.9</v>
      </c>
      <c r="AB101" s="235">
        <f t="shared" si="11"/>
        <v>9.3000000000000007</v>
      </c>
      <c r="AC101" s="253">
        <v>3039700</v>
      </c>
      <c r="AD101" s="258">
        <f t="shared" si="12"/>
        <v>7.4</v>
      </c>
      <c r="AE101" s="235">
        <f t="shared" si="13"/>
        <v>0</v>
      </c>
      <c r="AF101" s="263">
        <v>3269803</v>
      </c>
      <c r="AG101" s="258">
        <f t="shared" si="14"/>
        <v>8.1</v>
      </c>
      <c r="AH101" s="235">
        <f t="shared" si="15"/>
        <v>7.6</v>
      </c>
      <c r="AI101" s="274">
        <v>3694750</v>
      </c>
      <c r="AJ101" s="258">
        <f t="shared" si="16"/>
        <v>8.6</v>
      </c>
      <c r="AK101" s="235">
        <f t="shared" si="17"/>
        <v>13</v>
      </c>
    </row>
    <row r="102" spans="1:37" ht="30" customHeight="1">
      <c r="A102" s="104" t="s">
        <v>111</v>
      </c>
      <c r="B102" s="121">
        <v>83680</v>
      </c>
      <c r="C102" s="144">
        <v>0.3</v>
      </c>
      <c r="D102" s="165">
        <v>127.6</v>
      </c>
      <c r="E102" s="121">
        <v>18535</v>
      </c>
      <c r="F102" s="144">
        <v>0</v>
      </c>
      <c r="G102" s="165">
        <v>-77.900000000000006</v>
      </c>
      <c r="H102" s="121">
        <v>29393</v>
      </c>
      <c r="I102" s="144">
        <v>0.1</v>
      </c>
      <c r="J102" s="165">
        <v>58.6</v>
      </c>
      <c r="K102" s="121">
        <v>73832</v>
      </c>
      <c r="L102" s="144">
        <f t="shared" si="18"/>
        <v>0.2</v>
      </c>
      <c r="M102" s="165">
        <f t="shared" si="24"/>
        <v>151.19999999999999</v>
      </c>
      <c r="N102" s="121">
        <v>46684</v>
      </c>
      <c r="O102" s="144">
        <f t="shared" ref="O102:O107" si="26">ROUND(N102/$N$108*100,1)</f>
        <v>0.1</v>
      </c>
      <c r="P102" s="165">
        <f t="shared" si="20"/>
        <v>-36.799999999999997</v>
      </c>
      <c r="Q102" s="121">
        <v>53893</v>
      </c>
      <c r="R102" s="143">
        <f>ROUND(Q102/$Q$108*100,1)+0.1</f>
        <v>0.2</v>
      </c>
      <c r="S102" s="165">
        <f t="shared" si="22"/>
        <v>15.4</v>
      </c>
      <c r="T102" s="121">
        <v>231198</v>
      </c>
      <c r="U102" s="143">
        <f t="shared" si="8"/>
        <v>0.7</v>
      </c>
      <c r="V102" s="191">
        <f t="shared" si="23"/>
        <v>329</v>
      </c>
      <c r="W102" s="228">
        <v>54639</v>
      </c>
      <c r="X102" s="143">
        <f t="shared" si="25"/>
        <v>0.1</v>
      </c>
      <c r="Y102" s="235">
        <f t="shared" si="9"/>
        <v>-76.400000000000006</v>
      </c>
      <c r="Z102" s="240">
        <v>262046</v>
      </c>
      <c r="AA102" s="143">
        <f t="shared" si="10"/>
        <v>0.6</v>
      </c>
      <c r="AB102" s="235">
        <f t="shared" si="11"/>
        <v>379.6</v>
      </c>
      <c r="AC102" s="253">
        <v>266961</v>
      </c>
      <c r="AD102" s="258">
        <f t="shared" si="12"/>
        <v>0.7</v>
      </c>
      <c r="AE102" s="235">
        <f t="shared" si="13"/>
        <v>1.9</v>
      </c>
      <c r="AF102" s="263">
        <v>74201</v>
      </c>
      <c r="AG102" s="258">
        <f t="shared" si="14"/>
        <v>0.2</v>
      </c>
      <c r="AH102" s="235">
        <f t="shared" si="15"/>
        <v>-72.2</v>
      </c>
      <c r="AI102" s="274">
        <v>153001</v>
      </c>
      <c r="AJ102" s="258">
        <f t="shared" si="16"/>
        <v>0.4</v>
      </c>
      <c r="AK102" s="235">
        <f t="shared" si="17"/>
        <v>106.2</v>
      </c>
    </row>
    <row r="103" spans="1:37" ht="30" customHeight="1">
      <c r="A103" s="104" t="s">
        <v>112</v>
      </c>
      <c r="B103" s="121">
        <v>10582</v>
      </c>
      <c r="C103" s="144">
        <v>0</v>
      </c>
      <c r="D103" s="165">
        <v>-74.900000000000006</v>
      </c>
      <c r="E103" s="121">
        <v>3430</v>
      </c>
      <c r="F103" s="144">
        <v>0</v>
      </c>
      <c r="G103" s="165">
        <v>-67.599999999999994</v>
      </c>
      <c r="H103" s="121">
        <v>51195</v>
      </c>
      <c r="I103" s="144">
        <v>0.1</v>
      </c>
      <c r="J103" s="165">
        <v>1392.6</v>
      </c>
      <c r="K103" s="121">
        <v>726378</v>
      </c>
      <c r="L103" s="144">
        <f t="shared" si="18"/>
        <v>2.2000000000000002</v>
      </c>
      <c r="M103" s="165">
        <f t="shared" si="24"/>
        <v>1318.8</v>
      </c>
      <c r="N103" s="121">
        <v>891038</v>
      </c>
      <c r="O103" s="144">
        <f t="shared" si="26"/>
        <v>2.6</v>
      </c>
      <c r="P103" s="165">
        <f t="shared" si="20"/>
        <v>22.7</v>
      </c>
      <c r="Q103" s="121">
        <v>1250184</v>
      </c>
      <c r="R103" s="143">
        <f>ROUND(Q103/$Q$108*100,1)+0.1</f>
        <v>3.5</v>
      </c>
      <c r="S103" s="165">
        <f t="shared" si="22"/>
        <v>40.299999999999997</v>
      </c>
      <c r="T103" s="121">
        <v>709166</v>
      </c>
      <c r="U103" s="143">
        <f t="shared" si="8"/>
        <v>2</v>
      </c>
      <c r="V103" s="191">
        <f t="shared" si="23"/>
        <v>-43.3</v>
      </c>
      <c r="W103" s="228">
        <v>532047</v>
      </c>
      <c r="X103" s="143">
        <f t="shared" si="25"/>
        <v>1</v>
      </c>
      <c r="Y103" s="235">
        <f t="shared" si="9"/>
        <v>-25</v>
      </c>
      <c r="Z103" s="240">
        <v>494056</v>
      </c>
      <c r="AA103" s="143">
        <f t="shared" si="10"/>
        <v>1.1000000000000001</v>
      </c>
      <c r="AB103" s="235">
        <f t="shared" si="11"/>
        <v>-7.1</v>
      </c>
      <c r="AC103" s="253">
        <v>385062</v>
      </c>
      <c r="AD103" s="258">
        <f t="shared" si="12"/>
        <v>0.9</v>
      </c>
      <c r="AE103" s="235">
        <f t="shared" si="13"/>
        <v>-22.1</v>
      </c>
      <c r="AF103" s="263">
        <v>340187</v>
      </c>
      <c r="AG103" s="258">
        <f t="shared" si="14"/>
        <v>0.8</v>
      </c>
      <c r="AH103" s="235">
        <f t="shared" si="15"/>
        <v>-11.7</v>
      </c>
      <c r="AI103" s="274">
        <v>271771</v>
      </c>
      <c r="AJ103" s="258">
        <f t="shared" si="16"/>
        <v>0.6</v>
      </c>
      <c r="AK103" s="235">
        <f t="shared" si="17"/>
        <v>-20.100000000000001</v>
      </c>
    </row>
    <row r="104" spans="1:37" ht="30" customHeight="1">
      <c r="A104" s="104" t="s">
        <v>79</v>
      </c>
      <c r="B104" s="121">
        <v>328627</v>
      </c>
      <c r="C104" s="144">
        <v>1</v>
      </c>
      <c r="D104" s="165">
        <v>13.3</v>
      </c>
      <c r="E104" s="121">
        <v>865415</v>
      </c>
      <c r="F104" s="144">
        <v>2.6</v>
      </c>
      <c r="G104" s="165">
        <v>163.30000000000001</v>
      </c>
      <c r="H104" s="121">
        <v>1056799</v>
      </c>
      <c r="I104" s="144">
        <v>2.9</v>
      </c>
      <c r="J104" s="165">
        <v>22.1</v>
      </c>
      <c r="K104" s="121">
        <v>191016</v>
      </c>
      <c r="L104" s="144">
        <f t="shared" si="18"/>
        <v>0.6</v>
      </c>
      <c r="M104" s="165">
        <f t="shared" si="24"/>
        <v>-81.900000000000006</v>
      </c>
      <c r="N104" s="121">
        <v>446024</v>
      </c>
      <c r="O104" s="144">
        <f t="shared" si="26"/>
        <v>1.3</v>
      </c>
      <c r="P104" s="165">
        <f t="shared" si="20"/>
        <v>133.5</v>
      </c>
      <c r="Q104" s="121">
        <v>259951</v>
      </c>
      <c r="R104" s="143">
        <f>ROUND(Q104/$Q$108*100,1)</f>
        <v>0.7</v>
      </c>
      <c r="S104" s="165">
        <f t="shared" si="22"/>
        <v>-41.7</v>
      </c>
      <c r="T104" s="121">
        <v>274356</v>
      </c>
      <c r="U104" s="143">
        <f t="shared" si="8"/>
        <v>0.8</v>
      </c>
      <c r="V104" s="191">
        <f t="shared" si="23"/>
        <v>5.5</v>
      </c>
      <c r="W104" s="228">
        <v>883680</v>
      </c>
      <c r="X104" s="143">
        <f t="shared" si="25"/>
        <v>1.7</v>
      </c>
      <c r="Y104" s="235">
        <f t="shared" si="9"/>
        <v>222.1</v>
      </c>
      <c r="Z104" s="240">
        <v>371486</v>
      </c>
      <c r="AA104" s="143">
        <f t="shared" si="10"/>
        <v>0.8</v>
      </c>
      <c r="AB104" s="235">
        <f t="shared" si="11"/>
        <v>-58</v>
      </c>
      <c r="AC104" s="253">
        <v>296554</v>
      </c>
      <c r="AD104" s="258">
        <f t="shared" si="12"/>
        <v>0.7</v>
      </c>
      <c r="AE104" s="235">
        <f t="shared" si="13"/>
        <v>-20.2</v>
      </c>
      <c r="AF104" s="263">
        <v>430430</v>
      </c>
      <c r="AG104" s="258">
        <f t="shared" si="14"/>
        <v>1.1000000000000001</v>
      </c>
      <c r="AH104" s="235">
        <f t="shared" si="15"/>
        <v>45.1</v>
      </c>
      <c r="AI104" s="274">
        <v>455693</v>
      </c>
      <c r="AJ104" s="258">
        <f t="shared" si="16"/>
        <v>1.1000000000000001</v>
      </c>
      <c r="AK104" s="235">
        <f t="shared" si="17"/>
        <v>5.9</v>
      </c>
    </row>
    <row r="105" spans="1:37" ht="30" customHeight="1">
      <c r="A105" s="104" t="s">
        <v>113</v>
      </c>
      <c r="B105" s="121">
        <v>1463351</v>
      </c>
      <c r="C105" s="144">
        <v>4.7</v>
      </c>
      <c r="D105" s="165">
        <v>51.3</v>
      </c>
      <c r="E105" s="121">
        <v>1136837</v>
      </c>
      <c r="F105" s="144">
        <v>3.5</v>
      </c>
      <c r="G105" s="165">
        <v>-22.3</v>
      </c>
      <c r="H105" s="121">
        <v>979092</v>
      </c>
      <c r="I105" s="144">
        <v>2.7</v>
      </c>
      <c r="J105" s="165">
        <v>-13.9</v>
      </c>
      <c r="K105" s="121">
        <v>1036029</v>
      </c>
      <c r="L105" s="144">
        <f t="shared" si="18"/>
        <v>3.1</v>
      </c>
      <c r="M105" s="165">
        <f t="shared" si="24"/>
        <v>5.8</v>
      </c>
      <c r="N105" s="121">
        <v>1814427</v>
      </c>
      <c r="O105" s="144">
        <f t="shared" si="26"/>
        <v>5.3</v>
      </c>
      <c r="P105" s="165">
        <f t="shared" si="20"/>
        <v>75.099999999999994</v>
      </c>
      <c r="Q105" s="121">
        <v>2031816</v>
      </c>
      <c r="R105" s="143">
        <f>ROUND(Q105/$Q$108*100,1)</f>
        <v>5.6</v>
      </c>
      <c r="S105" s="165">
        <f t="shared" si="22"/>
        <v>12</v>
      </c>
      <c r="T105" s="121">
        <v>1733772</v>
      </c>
      <c r="U105" s="143">
        <f t="shared" si="8"/>
        <v>4.9000000000000004</v>
      </c>
      <c r="V105" s="191">
        <f t="shared" si="23"/>
        <v>-14.7</v>
      </c>
      <c r="W105" s="228">
        <v>1603701</v>
      </c>
      <c r="X105" s="143">
        <f t="shared" si="25"/>
        <v>3.1</v>
      </c>
      <c r="Y105" s="235">
        <f t="shared" si="9"/>
        <v>-7.5</v>
      </c>
      <c r="Z105" s="240">
        <v>2138394</v>
      </c>
      <c r="AA105" s="143">
        <f t="shared" si="10"/>
        <v>4.9000000000000004</v>
      </c>
      <c r="AB105" s="235">
        <f t="shared" si="11"/>
        <v>33.299999999999997</v>
      </c>
      <c r="AC105" s="253">
        <v>2479336</v>
      </c>
      <c r="AD105" s="258">
        <f t="shared" si="12"/>
        <v>6</v>
      </c>
      <c r="AE105" s="235">
        <f t="shared" si="13"/>
        <v>15.9</v>
      </c>
      <c r="AF105" s="263">
        <v>1482793</v>
      </c>
      <c r="AG105" s="258">
        <f t="shared" si="14"/>
        <v>3.7</v>
      </c>
      <c r="AH105" s="235">
        <f t="shared" si="15"/>
        <v>-40.200000000000003</v>
      </c>
      <c r="AI105" s="274">
        <v>1391497</v>
      </c>
      <c r="AJ105" s="258">
        <f>ROUND(AI105/$AI$108*100,1)-0.1</f>
        <v>3.2</v>
      </c>
      <c r="AK105" s="235">
        <f t="shared" si="17"/>
        <v>-6.2</v>
      </c>
    </row>
    <row r="106" spans="1:37" ht="30" customHeight="1">
      <c r="A106" s="104" t="s">
        <v>114</v>
      </c>
      <c r="B106" s="121">
        <v>1180520</v>
      </c>
      <c r="C106" s="144">
        <v>3.8</v>
      </c>
      <c r="D106" s="165">
        <v>-28.9</v>
      </c>
      <c r="E106" s="121">
        <v>743168</v>
      </c>
      <c r="F106" s="144">
        <v>2.2999999999999998</v>
      </c>
      <c r="G106" s="165">
        <v>-37</v>
      </c>
      <c r="H106" s="121">
        <v>789055</v>
      </c>
      <c r="I106" s="144">
        <v>2.2000000000000002</v>
      </c>
      <c r="J106" s="165">
        <v>6.2</v>
      </c>
      <c r="K106" s="121">
        <v>695698</v>
      </c>
      <c r="L106" s="144">
        <f t="shared" si="18"/>
        <v>2.1</v>
      </c>
      <c r="M106" s="165">
        <f t="shared" si="24"/>
        <v>-11.8</v>
      </c>
      <c r="N106" s="121">
        <v>766772</v>
      </c>
      <c r="O106" s="144">
        <f t="shared" si="26"/>
        <v>2.2000000000000002</v>
      </c>
      <c r="P106" s="165">
        <f t="shared" si="20"/>
        <v>10.199999999999999</v>
      </c>
      <c r="Q106" s="121">
        <v>657233</v>
      </c>
      <c r="R106" s="143">
        <f>ROUND(Q106/$Q$108*100,1)</f>
        <v>1.8</v>
      </c>
      <c r="S106" s="165">
        <f t="shared" si="22"/>
        <v>-14.3</v>
      </c>
      <c r="T106" s="121">
        <v>669683</v>
      </c>
      <c r="U106" s="143">
        <f t="shared" si="8"/>
        <v>1.9</v>
      </c>
      <c r="V106" s="191">
        <f t="shared" si="23"/>
        <v>1.9</v>
      </c>
      <c r="W106" s="228">
        <v>998285</v>
      </c>
      <c r="X106" s="143">
        <f>ROUND(W106/$W$108*100,1)+0.1</f>
        <v>2</v>
      </c>
      <c r="Y106" s="235">
        <f t="shared" si="9"/>
        <v>49.1</v>
      </c>
      <c r="Z106" s="240">
        <v>588634</v>
      </c>
      <c r="AA106" s="143">
        <f t="shared" si="10"/>
        <v>1.3</v>
      </c>
      <c r="AB106" s="235">
        <f t="shared" si="11"/>
        <v>-41</v>
      </c>
      <c r="AC106" s="253">
        <v>592151</v>
      </c>
      <c r="AD106" s="258">
        <f>ROUND(AC106/$AC$108*100,1)+0.1</f>
        <v>1.5</v>
      </c>
      <c r="AE106" s="235">
        <f t="shared" si="13"/>
        <v>0.6</v>
      </c>
      <c r="AF106" s="263">
        <v>624202</v>
      </c>
      <c r="AG106" s="258">
        <f t="shared" si="14"/>
        <v>1.5</v>
      </c>
      <c r="AH106" s="235">
        <f t="shared" si="15"/>
        <v>5.4</v>
      </c>
      <c r="AI106" s="274">
        <v>718997</v>
      </c>
      <c r="AJ106" s="258">
        <f>ROUND(AI106/$AI$108*100,1)</f>
        <v>1.7</v>
      </c>
      <c r="AK106" s="235">
        <f t="shared" si="17"/>
        <v>15.2</v>
      </c>
    </row>
    <row r="107" spans="1:37" ht="30" customHeight="1">
      <c r="A107" s="104" t="s">
        <v>116</v>
      </c>
      <c r="B107" s="121">
        <v>2031100</v>
      </c>
      <c r="C107" s="144">
        <v>6.5</v>
      </c>
      <c r="D107" s="165">
        <v>4.7</v>
      </c>
      <c r="E107" s="121">
        <v>3007400</v>
      </c>
      <c r="F107" s="144">
        <v>9.1999999999999993</v>
      </c>
      <c r="G107" s="165">
        <v>48.1</v>
      </c>
      <c r="H107" s="121">
        <v>4709500</v>
      </c>
      <c r="I107" s="144">
        <v>13</v>
      </c>
      <c r="J107" s="165">
        <v>56.6</v>
      </c>
      <c r="K107" s="121">
        <v>2068300</v>
      </c>
      <c r="L107" s="144">
        <f t="shared" si="18"/>
        <v>6.2</v>
      </c>
      <c r="M107" s="165">
        <f t="shared" si="24"/>
        <v>-56.1</v>
      </c>
      <c r="N107" s="121">
        <v>1417000</v>
      </c>
      <c r="O107" s="144">
        <f t="shared" si="26"/>
        <v>4.0999999999999996</v>
      </c>
      <c r="P107" s="165">
        <f t="shared" si="20"/>
        <v>-31.5</v>
      </c>
      <c r="Q107" s="121">
        <v>2446000</v>
      </c>
      <c r="R107" s="143">
        <f>ROUND(Q107/$Q$108*100,1)</f>
        <v>6.7</v>
      </c>
      <c r="S107" s="165">
        <f t="shared" si="22"/>
        <v>72.599999999999994</v>
      </c>
      <c r="T107" s="121">
        <v>1744300</v>
      </c>
      <c r="U107" s="143">
        <f t="shared" si="8"/>
        <v>5</v>
      </c>
      <c r="V107" s="191">
        <f t="shared" si="23"/>
        <v>-28.7</v>
      </c>
      <c r="W107" s="228">
        <v>3195400</v>
      </c>
      <c r="X107" s="202">
        <f>ROUND(W107/$W$108*100,1)</f>
        <v>6.2</v>
      </c>
      <c r="Y107" s="235">
        <f t="shared" si="9"/>
        <v>83.2</v>
      </c>
      <c r="Z107" s="240">
        <v>2190600</v>
      </c>
      <c r="AA107" s="143">
        <f t="shared" si="10"/>
        <v>5</v>
      </c>
      <c r="AB107" s="235">
        <f t="shared" si="11"/>
        <v>-31.4</v>
      </c>
      <c r="AC107" s="253">
        <v>979300</v>
      </c>
      <c r="AD107" s="258">
        <f>ROUND(AC107/$AC$108*100,1)</f>
        <v>2.4</v>
      </c>
      <c r="AE107" s="235">
        <f t="shared" si="13"/>
        <v>-55.3</v>
      </c>
      <c r="AF107" s="266">
        <v>1031500</v>
      </c>
      <c r="AG107" s="268">
        <f t="shared" si="14"/>
        <v>2.6</v>
      </c>
      <c r="AH107" s="270">
        <f t="shared" si="15"/>
        <v>5.3</v>
      </c>
      <c r="AI107" s="274">
        <v>1220700</v>
      </c>
      <c r="AJ107" s="258">
        <f>ROUND(AI107/$AI$108*100,1)</f>
        <v>2.9</v>
      </c>
      <c r="AK107" s="235">
        <f t="shared" si="17"/>
        <v>18.3</v>
      </c>
    </row>
    <row r="108" spans="1:37" ht="30" customHeight="1">
      <c r="A108" s="107" t="s">
        <v>117</v>
      </c>
      <c r="B108" s="126">
        <v>31281468</v>
      </c>
      <c r="C108" s="147">
        <v>100</v>
      </c>
      <c r="D108" s="168">
        <v>3.1</v>
      </c>
      <c r="E108" s="126">
        <v>32710869</v>
      </c>
      <c r="F108" s="147">
        <v>100</v>
      </c>
      <c r="G108" s="168">
        <v>4.5999999999999996</v>
      </c>
      <c r="H108" s="126">
        <v>36260225</v>
      </c>
      <c r="I108" s="147">
        <v>100</v>
      </c>
      <c r="J108" s="168">
        <v>10.9</v>
      </c>
      <c r="K108" s="126">
        <f>SUM(K83:K107)</f>
        <v>33348533</v>
      </c>
      <c r="L108" s="147">
        <v>100</v>
      </c>
      <c r="M108" s="168">
        <f t="shared" si="24"/>
        <v>-8</v>
      </c>
      <c r="N108" s="126">
        <f>SUM(N83:N107)</f>
        <v>34463948</v>
      </c>
      <c r="O108" s="147">
        <v>100</v>
      </c>
      <c r="P108" s="168">
        <f t="shared" si="20"/>
        <v>3.3</v>
      </c>
      <c r="Q108" s="126">
        <f>SUM(Q83:Q107)</f>
        <v>36275431</v>
      </c>
      <c r="R108" s="147">
        <v>100</v>
      </c>
      <c r="S108" s="168">
        <f t="shared" si="22"/>
        <v>5.3</v>
      </c>
      <c r="T108" s="126">
        <f>SUM(T83:T107)</f>
        <v>35232139</v>
      </c>
      <c r="U108" s="147">
        <v>100</v>
      </c>
      <c r="V108" s="224">
        <f t="shared" si="23"/>
        <v>-2.9</v>
      </c>
      <c r="W108" s="231">
        <f>SUM(W83:W107)</f>
        <v>51322562</v>
      </c>
      <c r="X108" s="147">
        <f>ROUND(W108/$W$108*100,1)</f>
        <v>100</v>
      </c>
      <c r="Y108" s="237">
        <f t="shared" si="9"/>
        <v>45.7</v>
      </c>
      <c r="Z108" s="243">
        <v>44000150</v>
      </c>
      <c r="AA108" s="147">
        <v>100</v>
      </c>
      <c r="AB108" s="237">
        <f t="shared" si="11"/>
        <v>-14.3</v>
      </c>
      <c r="AC108" s="256">
        <f>SUM(AC83:AC107)</f>
        <v>41027331</v>
      </c>
      <c r="AD108" s="259">
        <v>100</v>
      </c>
      <c r="AE108" s="237">
        <f t="shared" si="13"/>
        <v>-6.8</v>
      </c>
      <c r="AF108" s="267">
        <f>SUM(AF83:AF107)</f>
        <v>40446033</v>
      </c>
      <c r="AG108" s="269">
        <v>100</v>
      </c>
      <c r="AH108" s="271">
        <f t="shared" si="15"/>
        <v>-1.4</v>
      </c>
      <c r="AI108" s="276">
        <f>SUM(AI83:AI107)</f>
        <v>42769660</v>
      </c>
      <c r="AJ108" s="259">
        <v>100</v>
      </c>
      <c r="AK108" s="237">
        <f t="shared" si="17"/>
        <v>5.7</v>
      </c>
    </row>
    <row r="109" spans="1:37" ht="18" customHeight="1"/>
    <row r="110" spans="1:37" s="19" customFormat="1" ht="18" customHeight="1">
      <c r="A110" s="2" t="s">
        <v>121</v>
      </c>
      <c r="B110" s="2"/>
      <c r="C110" s="2"/>
      <c r="D110" s="2"/>
      <c r="E110" s="2"/>
      <c r="F110" s="2"/>
      <c r="G110" s="2"/>
      <c r="H110" s="2"/>
      <c r="I110" s="2"/>
      <c r="J110" s="2"/>
      <c r="K110" s="2"/>
      <c r="L110" s="2"/>
      <c r="M110" s="2"/>
      <c r="N110" s="2"/>
      <c r="O110" s="2"/>
      <c r="P110" s="2"/>
    </row>
    <row r="111" spans="1:37">
      <c r="A111" s="2" t="s">
        <v>122</v>
      </c>
    </row>
  </sheetData>
  <customSheetViews>
    <customSheetView guid="{D3FC31F0-BD29-4247-B134-2616A8D45937}" scale="85" showPageBreaks="1" printArea="1" hiddenRows="1" view="pageBreakPreview">
      <pane xSplit="1" ySplit="0" topLeftCell="M1" activePane="bottomRight" state="frozen"/>
      <selection activeCell="AC86" sqref="AC86"/>
      <pageMargins left="0.59055118110236204" right="0.39370078740157499" top="0.59055118110236204" bottom="0.59055118110236204" header="0.511811023622047" footer="0.511811023622047"/>
      <pageSetup paperSize="9" scale="39" fitToHeight="2" orientation="landscape" r:id="rId1"/>
      <headerFooter alignWithMargins="0"/>
    </customSheetView>
    <customSheetView guid="{A6F2385D-50A9-5447-A4CD-F5ACD85E22FA}" scale="85" showPageBreaks="1" printArea="1" hiddenRows="1" view="pageBreakPreview" topLeftCell="A81">
      <pane xSplit="1" ySplit="0" topLeftCell="Q81" activePane="bottomRight" state="frozen"/>
      <selection activeCell="AG83" sqref="AG83"/>
      <pageMargins left="0.59055118110236204" right="0.39370078740157499" top="0.59055118110236204" bottom="0.59055118110236204" header="0.511811023622047" footer="0.511811023622047"/>
      <pageSetup paperSize="9" scale="35" fitToHeight="2" orientation="landscape" r:id="rId2"/>
      <headerFooter alignWithMargins="0"/>
    </customSheetView>
    <customSheetView guid="{56C7BEE8-E81C-7344-B1D8-4E7D29FBD2F8}" scale="85" showPageBreaks="1" printArea="1" hiddenRows="1" view="pageBreakPreview" topLeftCell="A102">
      <pane xSplit="1" ySplit="0" topLeftCell="Q102" activePane="bottomRight" state="frozen"/>
      <selection activeCell="W83" sqref="W83"/>
      <pageMargins left="0.59055118110236204" right="0.39370078740157499" top="0.59055118110236204" bottom="0.59055118110236204" header="0.511811023622047" footer="0.511811023622047"/>
      <pageSetup paperSize="9" scale="35" fitToHeight="2" orientation="landscape" r:id="rId3"/>
      <headerFooter alignWithMargins="0"/>
    </customSheetView>
    <customSheetView guid="{7AC37262-417B-5048-B6DF-80EFAE245CEC}" scale="85" printArea="1" hiddenRows="1" view="pageBreakPreview" topLeftCell="A99">
      <pane xSplit="1" ySplit="0" topLeftCell="T99" activePane="bottomRight" state="frozen"/>
      <selection activeCell="AG93" sqref="AG93:AG107"/>
      <pageMargins left="0.59055118110236204" right="0.39370078740157499" top="0.59055118110236204" bottom="0.59055118110236204" header="0.511811023622047" footer="0.511811023622047"/>
      <pageSetup paperSize="9" scale="35" fitToHeight="2" orientation="landscape" r:id="rId4"/>
      <headerFooter alignWithMargins="0"/>
    </customSheetView>
    <customSheetView guid="{79534611-7C05-6D4C-9013-7E1AE78077F5}" scale="85" showPageBreaks="1" fitToPage="1" printArea="1" hiddenRows="1" hiddenColumns="1" view="pageBreakPreview" topLeftCell="A93">
      <pane xSplit="1" ySplit="0" topLeftCell="B93" activePane="bottomRight" state="frozen"/>
      <selection activeCell="AM105" sqref="AM105"/>
      <pageMargins left="0.59055118110236204" right="0.39370078740157499" top="0.59055118110236204" bottom="0.59055118110236204" header="0.511811023622047" footer="0.511811023622047"/>
      <pageSetup paperSize="9" r:id="rId5"/>
      <headerFooter alignWithMargins="0"/>
    </customSheetView>
  </customSheetViews>
  <mergeCells count="46">
    <mergeCell ref="B3:D3"/>
    <mergeCell ref="E3:G3"/>
    <mergeCell ref="H3:J3"/>
    <mergeCell ref="K3:M3"/>
    <mergeCell ref="N3:P3"/>
    <mergeCell ref="Q3:S3"/>
    <mergeCell ref="T3:V3"/>
    <mergeCell ref="W3:Y3"/>
    <mergeCell ref="Z3:AB3"/>
    <mergeCell ref="AI3:AK3"/>
    <mergeCell ref="B29:D29"/>
    <mergeCell ref="E29:G29"/>
    <mergeCell ref="H29:J29"/>
    <mergeCell ref="K29:M29"/>
    <mergeCell ref="N29:P29"/>
    <mergeCell ref="Q29:S29"/>
    <mergeCell ref="T29:V29"/>
    <mergeCell ref="W29:Y29"/>
    <mergeCell ref="Z29:AB29"/>
    <mergeCell ref="AI29:AK29"/>
    <mergeCell ref="B55:D55"/>
    <mergeCell ref="E55:G55"/>
    <mergeCell ref="H55:J55"/>
    <mergeCell ref="K55:M55"/>
    <mergeCell ref="N55:P55"/>
    <mergeCell ref="Q55:S55"/>
    <mergeCell ref="T55:V55"/>
    <mergeCell ref="W55:Y55"/>
    <mergeCell ref="Z55:AB55"/>
    <mergeCell ref="AI55:AK55"/>
    <mergeCell ref="B81:D81"/>
    <mergeCell ref="E81:G81"/>
    <mergeCell ref="H81:J81"/>
    <mergeCell ref="K81:M81"/>
    <mergeCell ref="N81:P81"/>
    <mergeCell ref="Q81:S81"/>
    <mergeCell ref="T81:V81"/>
    <mergeCell ref="W81:Y81"/>
    <mergeCell ref="Z81:AB81"/>
    <mergeCell ref="AC81:AE81"/>
    <mergeCell ref="AF81:AH81"/>
    <mergeCell ref="AI81:AK81"/>
    <mergeCell ref="A3:A4"/>
    <mergeCell ref="A29:A30"/>
    <mergeCell ref="A55:A56"/>
    <mergeCell ref="A81:A82"/>
  </mergeCells>
  <phoneticPr fontId="9"/>
  <pageMargins left="0.59055118110236204" right="0.39370078740157499" top="0.59055118110236204" bottom="0.59055118110236204" header="0.511811023622047" footer="0.511811023622047"/>
  <pageSetup paperSize="9" scale="35" fitToWidth="1" fitToHeight="2" orientation="landscape" usePrinterDefaults="1" r:id="rId6"/>
  <headerFooter alignWithMargins="0"/>
  <drawing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dimension ref="A1:AB78"/>
  <sheetViews>
    <sheetView view="pageBreakPreview" topLeftCell="A64" zoomScaleSheetLayoutView="100" workbookViewId="0">
      <selection activeCell="F71" sqref="F71"/>
    </sheetView>
  </sheetViews>
  <sheetFormatPr defaultColWidth="8.796875" defaultRowHeight="16.2"/>
  <cols>
    <col min="1" max="1" width="2.69921875" style="2" customWidth="1"/>
    <col min="2" max="2" width="15.69921875" style="2" customWidth="1"/>
    <col min="3" max="3" width="9.19921875" style="2" customWidth="1"/>
    <col min="4" max="4" width="10.8984375" style="2" customWidth="1"/>
    <col min="5" max="5" width="6.69921875" style="2" customWidth="1"/>
    <col min="6" max="6" width="9.19921875" style="2" customWidth="1"/>
    <col min="7" max="7" width="10.8984375" style="2" customWidth="1"/>
    <col min="8" max="8" width="6.69921875" style="2" customWidth="1"/>
    <col min="9" max="9" width="9.19921875" style="2" customWidth="1"/>
    <col min="10" max="10" width="10.8984375" style="2" customWidth="1"/>
    <col min="11" max="11" width="6.69921875" style="2" customWidth="1"/>
    <col min="12" max="12" width="9.19921875" style="2" customWidth="1"/>
    <col min="13" max="13" width="10.8984375" style="2" customWidth="1"/>
    <col min="14" max="14" width="6.69921875" style="2" customWidth="1"/>
    <col min="15" max="28" width="8.796875" style="2"/>
    <col min="29" max="16384" width="8.796875" style="278"/>
  </cols>
  <sheetData>
    <row r="1" spans="1:28" ht="24.95" customHeight="1">
      <c r="A1" s="280" t="s">
        <v>125</v>
      </c>
    </row>
    <row r="2" spans="1:28" ht="16.95"/>
    <row r="3" spans="1:28" ht="17.25" hidden="1" customHeight="1">
      <c r="B3" s="281" t="s">
        <v>127</v>
      </c>
      <c r="C3" s="117" t="s">
        <v>29</v>
      </c>
      <c r="D3" s="136"/>
      <c r="E3" s="157"/>
      <c r="F3" s="117" t="s">
        <v>36</v>
      </c>
      <c r="G3" s="136"/>
      <c r="H3" s="157"/>
      <c r="I3" s="117" t="s">
        <v>42</v>
      </c>
      <c r="J3" s="136"/>
      <c r="K3" s="157"/>
      <c r="L3" s="117" t="s">
        <v>28</v>
      </c>
      <c r="M3" s="136"/>
      <c r="N3" s="157"/>
    </row>
    <row r="4" spans="1:28" s="279" customFormat="1" ht="40.35" hidden="1">
      <c r="A4" s="279"/>
      <c r="B4" s="91"/>
      <c r="C4" s="286" t="s">
        <v>128</v>
      </c>
      <c r="D4" s="297" t="s">
        <v>129</v>
      </c>
      <c r="E4" s="307" t="s">
        <v>90</v>
      </c>
      <c r="F4" s="286" t="s">
        <v>128</v>
      </c>
      <c r="G4" s="297" t="s">
        <v>129</v>
      </c>
      <c r="H4" s="307" t="s">
        <v>90</v>
      </c>
      <c r="I4" s="286" t="s">
        <v>128</v>
      </c>
      <c r="J4" s="297" t="s">
        <v>129</v>
      </c>
      <c r="K4" s="307" t="s">
        <v>90</v>
      </c>
      <c r="L4" s="286" t="s">
        <v>128</v>
      </c>
      <c r="M4" s="297" t="s">
        <v>129</v>
      </c>
      <c r="N4" s="307" t="s">
        <v>90</v>
      </c>
      <c r="O4" s="279"/>
      <c r="P4" s="279"/>
      <c r="Q4" s="279"/>
      <c r="R4" s="279"/>
      <c r="S4" s="279"/>
      <c r="T4" s="279"/>
      <c r="U4" s="279"/>
      <c r="V4" s="279"/>
      <c r="W4" s="279"/>
      <c r="X4" s="279"/>
      <c r="Y4" s="279"/>
      <c r="Z4" s="279"/>
      <c r="AA4" s="279"/>
      <c r="AB4" s="279"/>
    </row>
    <row r="5" spans="1:28" hidden="1">
      <c r="B5" s="282" t="s">
        <v>130</v>
      </c>
      <c r="C5" s="287">
        <v>4822</v>
      </c>
      <c r="D5" s="298">
        <v>46091</v>
      </c>
      <c r="E5" s="308">
        <v>43.7</v>
      </c>
      <c r="F5" s="120">
        <v>4645</v>
      </c>
      <c r="G5" s="321">
        <v>44065</v>
      </c>
      <c r="H5" s="308">
        <v>43.5</v>
      </c>
      <c r="I5" s="287">
        <v>4674</v>
      </c>
      <c r="J5" s="298">
        <v>43720</v>
      </c>
      <c r="K5" s="308">
        <v>43.1</v>
      </c>
      <c r="L5" s="325">
        <v>4577</v>
      </c>
      <c r="M5" s="321">
        <v>42344</v>
      </c>
      <c r="N5" s="308">
        <v>42</v>
      </c>
    </row>
    <row r="6" spans="1:28" hidden="1">
      <c r="B6" s="17" t="s">
        <v>40</v>
      </c>
      <c r="C6" s="288">
        <v>557</v>
      </c>
      <c r="D6" s="299">
        <v>5325</v>
      </c>
      <c r="E6" s="309">
        <v>5.0999999999999996</v>
      </c>
      <c r="F6" s="121">
        <v>514</v>
      </c>
      <c r="G6" s="322"/>
      <c r="H6" s="309">
        <v>4.8</v>
      </c>
      <c r="I6" s="288">
        <v>465</v>
      </c>
      <c r="J6" s="299"/>
      <c r="K6" s="309">
        <v>4.3</v>
      </c>
      <c r="L6" s="326">
        <v>459</v>
      </c>
      <c r="M6" s="322"/>
      <c r="N6" s="309">
        <v>4.2</v>
      </c>
    </row>
    <row r="7" spans="1:28" ht="26.4" hidden="1">
      <c r="B7" s="283" t="s">
        <v>66</v>
      </c>
      <c r="C7" s="288">
        <v>4220</v>
      </c>
      <c r="D7" s="299">
        <v>40332</v>
      </c>
      <c r="E7" s="309">
        <v>38.200000000000003</v>
      </c>
      <c r="F7" s="121">
        <v>4093</v>
      </c>
      <c r="G7" s="322">
        <v>38827</v>
      </c>
      <c r="H7" s="309">
        <v>38.299999999999997</v>
      </c>
      <c r="I7" s="288">
        <v>4186</v>
      </c>
      <c r="J7" s="299">
        <v>39163</v>
      </c>
      <c r="K7" s="309">
        <v>38.6</v>
      </c>
      <c r="L7" s="326">
        <v>4291</v>
      </c>
      <c r="M7" s="322">
        <v>39700</v>
      </c>
      <c r="N7" s="309">
        <v>39.4</v>
      </c>
    </row>
    <row r="8" spans="1:28" ht="26.4" hidden="1">
      <c r="B8" s="283" t="s">
        <v>131</v>
      </c>
      <c r="C8" s="288"/>
      <c r="D8" s="299"/>
      <c r="E8" s="309"/>
      <c r="F8" s="121"/>
      <c r="G8" s="322"/>
      <c r="H8" s="309"/>
      <c r="I8" s="288">
        <v>46</v>
      </c>
      <c r="J8" s="299"/>
      <c r="K8" s="309">
        <v>0.4</v>
      </c>
      <c r="L8" s="326">
        <v>41</v>
      </c>
      <c r="M8" s="322"/>
      <c r="N8" s="309">
        <v>0.4</v>
      </c>
    </row>
    <row r="9" spans="1:28" s="278" customFormat="1" hidden="1">
      <c r="A9" s="2"/>
      <c r="B9" s="284" t="s">
        <v>132</v>
      </c>
      <c r="C9" s="289">
        <v>63</v>
      </c>
      <c r="D9" s="300">
        <v>597</v>
      </c>
      <c r="E9" s="310">
        <v>0.6</v>
      </c>
      <c r="F9" s="319">
        <v>66</v>
      </c>
      <c r="G9" s="323">
        <v>629</v>
      </c>
      <c r="H9" s="310">
        <v>0.6</v>
      </c>
      <c r="I9" s="289">
        <v>72</v>
      </c>
      <c r="J9" s="300">
        <v>671</v>
      </c>
      <c r="K9" s="310">
        <v>0.6</v>
      </c>
      <c r="L9" s="327">
        <v>75</v>
      </c>
      <c r="M9" s="323">
        <v>695</v>
      </c>
      <c r="N9" s="310">
        <v>0.7</v>
      </c>
      <c r="O9" s="2"/>
      <c r="P9" s="2"/>
      <c r="Q9" s="2"/>
      <c r="R9" s="2"/>
      <c r="S9" s="2"/>
      <c r="T9" s="2"/>
      <c r="U9" s="2"/>
      <c r="V9" s="2"/>
      <c r="W9" s="2"/>
      <c r="X9" s="2"/>
      <c r="Y9" s="2"/>
      <c r="Z9" s="2"/>
      <c r="AA9" s="2"/>
      <c r="AB9" s="2"/>
    </row>
    <row r="10" spans="1:28" hidden="1">
      <c r="B10" s="17" t="s">
        <v>47</v>
      </c>
      <c r="C10" s="288">
        <v>635</v>
      </c>
      <c r="D10" s="299">
        <v>6068</v>
      </c>
      <c r="E10" s="309">
        <v>5.7</v>
      </c>
      <c r="F10" s="121">
        <v>656</v>
      </c>
      <c r="G10" s="322">
        <v>6224</v>
      </c>
      <c r="H10" s="309">
        <v>6.1</v>
      </c>
      <c r="I10" s="288">
        <v>670</v>
      </c>
      <c r="J10" s="299">
        <v>6267</v>
      </c>
      <c r="K10" s="309">
        <v>6.2</v>
      </c>
      <c r="L10" s="326">
        <v>702</v>
      </c>
      <c r="M10" s="322">
        <v>6491</v>
      </c>
      <c r="N10" s="309">
        <v>6.4</v>
      </c>
    </row>
    <row r="11" spans="1:28" s="278" customFormat="1" hidden="1">
      <c r="A11" s="2"/>
      <c r="B11" s="17" t="s">
        <v>133</v>
      </c>
      <c r="C11" s="288">
        <v>737</v>
      </c>
      <c r="D11" s="299">
        <v>7043</v>
      </c>
      <c r="E11" s="309">
        <v>6.7</v>
      </c>
      <c r="F11" s="121">
        <v>716</v>
      </c>
      <c r="G11" s="322">
        <v>6792</v>
      </c>
      <c r="H11" s="309">
        <v>6.7</v>
      </c>
      <c r="I11" s="288">
        <v>736</v>
      </c>
      <c r="J11" s="299">
        <v>6882</v>
      </c>
      <c r="K11" s="309">
        <v>6.8</v>
      </c>
      <c r="L11" s="326">
        <v>753</v>
      </c>
      <c r="M11" s="322">
        <v>6962</v>
      </c>
      <c r="N11" s="309">
        <v>6.9</v>
      </c>
      <c r="O11" s="2"/>
      <c r="P11" s="2"/>
      <c r="Q11" s="2"/>
      <c r="R11" s="2"/>
      <c r="S11" s="2"/>
      <c r="T11" s="2"/>
      <c r="U11" s="2"/>
      <c r="V11" s="2"/>
      <c r="W11" s="2"/>
      <c r="X11" s="2"/>
      <c r="Y11" s="2"/>
      <c r="Z11" s="2"/>
      <c r="AA11" s="2"/>
      <c r="AB11" s="2"/>
    </row>
    <row r="12" spans="1:28" s="2" customFormat="1" ht="13.95" hidden="1">
      <c r="A12" s="2"/>
      <c r="B12" s="285" t="s">
        <v>134</v>
      </c>
      <c r="C12" s="290">
        <v>11034</v>
      </c>
      <c r="D12" s="301">
        <v>105456</v>
      </c>
      <c r="E12" s="311">
        <v>100</v>
      </c>
      <c r="F12" s="320">
        <v>10690</v>
      </c>
      <c r="G12" s="324">
        <v>96537</v>
      </c>
      <c r="H12" s="311">
        <v>100</v>
      </c>
      <c r="I12" s="290">
        <v>10849</v>
      </c>
      <c r="J12" s="301">
        <v>101489</v>
      </c>
      <c r="K12" s="311">
        <v>100</v>
      </c>
      <c r="L12" s="320">
        <v>10898</v>
      </c>
      <c r="M12" s="329">
        <v>100823</v>
      </c>
      <c r="N12" s="311">
        <v>100</v>
      </c>
      <c r="O12" s="2"/>
      <c r="P12" s="2"/>
      <c r="Q12" s="2"/>
      <c r="R12" s="2"/>
      <c r="S12" s="2"/>
      <c r="T12" s="2"/>
      <c r="U12" s="2"/>
      <c r="V12" s="2"/>
      <c r="W12" s="2"/>
      <c r="X12" s="2"/>
      <c r="Y12" s="2"/>
      <c r="Z12" s="2"/>
      <c r="AA12" s="2"/>
      <c r="AB12" s="2"/>
    </row>
    <row r="13" spans="1:28" hidden="1"/>
    <row r="14" spans="1:28" hidden="1">
      <c r="B14" s="281" t="s">
        <v>127</v>
      </c>
      <c r="C14" s="117" t="s">
        <v>46</v>
      </c>
      <c r="D14" s="136"/>
      <c r="E14" s="157"/>
      <c r="F14" s="117" t="s">
        <v>49</v>
      </c>
      <c r="G14" s="136"/>
      <c r="H14" s="157"/>
      <c r="I14" s="117" t="s">
        <v>0</v>
      </c>
      <c r="J14" s="136"/>
      <c r="K14" s="157"/>
      <c r="L14" s="117" t="s">
        <v>48</v>
      </c>
      <c r="M14" s="136"/>
      <c r="N14" s="157"/>
    </row>
    <row r="15" spans="1:28" ht="40.35" hidden="1">
      <c r="B15" s="91"/>
      <c r="C15" s="286" t="s">
        <v>128</v>
      </c>
      <c r="D15" s="297" t="s">
        <v>129</v>
      </c>
      <c r="E15" s="307" t="s">
        <v>90</v>
      </c>
      <c r="F15" s="286" t="s">
        <v>128</v>
      </c>
      <c r="G15" s="297" t="s">
        <v>129</v>
      </c>
      <c r="H15" s="307" t="s">
        <v>90</v>
      </c>
      <c r="I15" s="286" t="s">
        <v>128</v>
      </c>
      <c r="J15" s="297" t="s">
        <v>129</v>
      </c>
      <c r="K15" s="307" t="s">
        <v>90</v>
      </c>
      <c r="L15" s="286" t="s">
        <v>128</v>
      </c>
      <c r="M15" s="297" t="s">
        <v>129</v>
      </c>
      <c r="N15" s="307" t="s">
        <v>90</v>
      </c>
    </row>
    <row r="16" spans="1:28" hidden="1">
      <c r="B16" s="282" t="s">
        <v>130</v>
      </c>
      <c r="C16" s="287">
        <v>4454</v>
      </c>
      <c r="D16" s="298">
        <v>40983.832825712903</v>
      </c>
      <c r="E16" s="308">
        <v>41.8</v>
      </c>
      <c r="F16" s="287">
        <v>4296</v>
      </c>
      <c r="G16" s="298">
        <v>39167.775934063902</v>
      </c>
      <c r="H16" s="308">
        <v>40.5</v>
      </c>
      <c r="I16" s="287">
        <v>4519</v>
      </c>
      <c r="J16" s="298">
        <v>41160.397121777904</v>
      </c>
      <c r="K16" s="308">
        <v>41.6</v>
      </c>
      <c r="L16" s="287">
        <v>4895</v>
      </c>
      <c r="M16" s="298">
        <v>44771</v>
      </c>
      <c r="N16" s="308">
        <v>43.3</v>
      </c>
    </row>
    <row r="17" spans="2:14" hidden="1">
      <c r="B17" s="17" t="s">
        <v>40</v>
      </c>
      <c r="C17" s="288">
        <v>452</v>
      </c>
      <c r="D17" s="299"/>
      <c r="E17" s="309">
        <v>4.2</v>
      </c>
      <c r="F17" s="288">
        <v>465</v>
      </c>
      <c r="G17" s="299"/>
      <c r="H17" s="309">
        <v>4.4000000000000004</v>
      </c>
      <c r="I17" s="288">
        <v>479</v>
      </c>
      <c r="J17" s="299"/>
      <c r="K17" s="309">
        <v>4.4000000000000004</v>
      </c>
      <c r="L17" s="288">
        <v>701</v>
      </c>
      <c r="M17" s="299"/>
      <c r="N17" s="309">
        <v>6.2</v>
      </c>
    </row>
    <row r="18" spans="2:14" ht="26.4" hidden="1">
      <c r="B18" s="283" t="s">
        <v>66</v>
      </c>
      <c r="C18" s="288">
        <v>4166</v>
      </c>
      <c r="D18" s="299">
        <v>38333.778076317903</v>
      </c>
      <c r="E18" s="309">
        <v>39.1</v>
      </c>
      <c r="F18" s="288">
        <v>4281</v>
      </c>
      <c r="G18" s="299">
        <v>39031.016939880697</v>
      </c>
      <c r="H18" s="309">
        <v>40.299999999999997</v>
      </c>
      <c r="I18" s="288">
        <v>4345</v>
      </c>
      <c r="J18" s="299">
        <v>39574.553329082803</v>
      </c>
      <c r="K18" s="309">
        <v>40</v>
      </c>
      <c r="L18" s="288">
        <v>4191</v>
      </c>
      <c r="M18" s="299">
        <v>38332</v>
      </c>
      <c r="N18" s="309">
        <v>37.1</v>
      </c>
    </row>
    <row r="19" spans="2:14" ht="26.4" hidden="1">
      <c r="B19" s="283" t="s">
        <v>131</v>
      </c>
      <c r="C19" s="288">
        <v>41</v>
      </c>
      <c r="D19" s="299"/>
      <c r="E19" s="309">
        <v>0.4</v>
      </c>
      <c r="F19" s="288">
        <v>46</v>
      </c>
      <c r="G19" s="299"/>
      <c r="H19" s="309">
        <v>0.4</v>
      </c>
      <c r="I19" s="288">
        <v>46</v>
      </c>
      <c r="J19" s="299"/>
      <c r="K19" s="309">
        <v>0.4</v>
      </c>
      <c r="L19" s="288">
        <v>46</v>
      </c>
      <c r="M19" s="299"/>
      <c r="N19" s="309">
        <v>0.4</v>
      </c>
    </row>
    <row r="20" spans="2:14" hidden="1">
      <c r="B20" s="284" t="s">
        <v>132</v>
      </c>
      <c r="C20" s="289">
        <v>79</v>
      </c>
      <c r="D20" s="300">
        <v>726.92474028543302</v>
      </c>
      <c r="E20" s="310">
        <v>0.7</v>
      </c>
      <c r="F20" s="289">
        <v>86</v>
      </c>
      <c r="G20" s="300">
        <v>784.08489998358903</v>
      </c>
      <c r="H20" s="310">
        <v>0.8</v>
      </c>
      <c r="I20" s="289">
        <v>92</v>
      </c>
      <c r="J20" s="300">
        <v>834.96338464341</v>
      </c>
      <c r="K20" s="310">
        <v>0.8</v>
      </c>
      <c r="L20" s="289">
        <v>97</v>
      </c>
      <c r="M20" s="300">
        <v>887</v>
      </c>
      <c r="N20" s="310">
        <v>0.9</v>
      </c>
    </row>
    <row r="21" spans="2:14" hidden="1">
      <c r="B21" s="17" t="s">
        <v>47</v>
      </c>
      <c r="C21" s="288">
        <v>726</v>
      </c>
      <c r="D21" s="299">
        <v>6680.3463474332202</v>
      </c>
      <c r="E21" s="309">
        <v>6.8</v>
      </c>
      <c r="F21" s="288">
        <v>699</v>
      </c>
      <c r="G21" s="299">
        <v>6372.96912893638</v>
      </c>
      <c r="H21" s="309">
        <v>6.6</v>
      </c>
      <c r="I21" s="288">
        <v>651</v>
      </c>
      <c r="J21" s="299">
        <v>5927.5017761180397</v>
      </c>
      <c r="K21" s="309">
        <v>6</v>
      </c>
      <c r="L21" s="288">
        <v>668</v>
      </c>
      <c r="M21" s="299">
        <v>6110</v>
      </c>
      <c r="N21" s="309">
        <v>5.9</v>
      </c>
    </row>
    <row r="22" spans="2:14" hidden="1">
      <c r="B22" s="17" t="s">
        <v>133</v>
      </c>
      <c r="C22" s="288">
        <v>726</v>
      </c>
      <c r="D22" s="299">
        <v>6680.3463474332202</v>
      </c>
      <c r="E22" s="309">
        <v>6.8</v>
      </c>
      <c r="F22" s="288">
        <v>737</v>
      </c>
      <c r="G22" s="299">
        <v>6719.4252475337798</v>
      </c>
      <c r="H22" s="309">
        <v>7</v>
      </c>
      <c r="I22" s="288">
        <v>737</v>
      </c>
      <c r="J22" s="299">
        <v>6710.8153748064497</v>
      </c>
      <c r="K22" s="309">
        <v>6.8</v>
      </c>
      <c r="L22" s="288">
        <v>699</v>
      </c>
      <c r="M22" s="299">
        <v>6393</v>
      </c>
      <c r="N22" s="309">
        <v>6.2</v>
      </c>
    </row>
    <row r="23" spans="2:14" ht="16.95" hidden="1">
      <c r="B23" s="285" t="s">
        <v>134</v>
      </c>
      <c r="C23" s="290">
        <v>10644</v>
      </c>
      <c r="D23" s="301">
        <v>93405.228337182707</v>
      </c>
      <c r="E23" s="311">
        <v>100</v>
      </c>
      <c r="F23" s="290">
        <v>10610</v>
      </c>
      <c r="G23" s="301">
        <v>92075.272150398407</v>
      </c>
      <c r="H23" s="311">
        <v>100</v>
      </c>
      <c r="I23" s="290">
        <v>10869</v>
      </c>
      <c r="J23" s="301">
        <v>94209.230986428694</v>
      </c>
      <c r="K23" s="311">
        <v>100</v>
      </c>
      <c r="L23" s="290">
        <v>11297</v>
      </c>
      <c r="M23" s="301">
        <v>96493</v>
      </c>
      <c r="N23" s="311">
        <v>100</v>
      </c>
    </row>
    <row r="24" spans="2:14" hidden="1"/>
    <row r="25" spans="2:14" hidden="1">
      <c r="B25" s="281" t="s">
        <v>127</v>
      </c>
      <c r="C25" s="117" t="s">
        <v>51</v>
      </c>
      <c r="D25" s="136"/>
      <c r="E25" s="157"/>
      <c r="F25" s="117" t="s">
        <v>39</v>
      </c>
      <c r="G25" s="136"/>
      <c r="H25" s="157"/>
      <c r="I25" s="117" t="s">
        <v>18</v>
      </c>
      <c r="J25" s="136"/>
      <c r="K25" s="157"/>
      <c r="L25" s="117" t="s">
        <v>60</v>
      </c>
      <c r="M25" s="136"/>
      <c r="N25" s="157"/>
    </row>
    <row r="26" spans="2:14" ht="40.35" hidden="1">
      <c r="B26" s="91"/>
      <c r="C26" s="286" t="s">
        <v>128</v>
      </c>
      <c r="D26" s="297" t="s">
        <v>129</v>
      </c>
      <c r="E26" s="307" t="s">
        <v>90</v>
      </c>
      <c r="F26" s="286" t="s">
        <v>128</v>
      </c>
      <c r="G26" s="297" t="s">
        <v>129</v>
      </c>
      <c r="H26" s="307" t="s">
        <v>90</v>
      </c>
      <c r="I26" s="286" t="s">
        <v>128</v>
      </c>
      <c r="J26" s="297" t="s">
        <v>129</v>
      </c>
      <c r="K26" s="307" t="s">
        <v>90</v>
      </c>
      <c r="L26" s="286" t="s">
        <v>128</v>
      </c>
      <c r="M26" s="297" t="s">
        <v>129</v>
      </c>
      <c r="N26" s="307" t="s">
        <v>90</v>
      </c>
    </row>
    <row r="27" spans="2:14" hidden="1">
      <c r="B27" s="282" t="s">
        <v>130</v>
      </c>
      <c r="C27" s="287">
        <v>5729</v>
      </c>
      <c r="D27" s="298">
        <v>52463</v>
      </c>
      <c r="E27" s="308">
        <v>47.3</v>
      </c>
      <c r="F27" s="287">
        <v>5917</v>
      </c>
      <c r="G27" s="298">
        <v>54258</v>
      </c>
      <c r="H27" s="308">
        <v>48.8</v>
      </c>
      <c r="I27" s="287">
        <v>5702</v>
      </c>
      <c r="J27" s="298">
        <v>52112</v>
      </c>
      <c r="K27" s="308">
        <v>48.3</v>
      </c>
      <c r="L27" s="196">
        <v>5397</v>
      </c>
      <c r="M27" s="51">
        <v>49315</v>
      </c>
      <c r="N27" s="308">
        <v>46.6</v>
      </c>
    </row>
    <row r="28" spans="2:14" hidden="1">
      <c r="B28" s="17" t="s">
        <v>40</v>
      </c>
      <c r="C28" s="288">
        <v>577</v>
      </c>
      <c r="D28" s="299"/>
      <c r="E28" s="309">
        <v>4.8</v>
      </c>
      <c r="F28" s="288">
        <v>450</v>
      </c>
      <c r="G28" s="299"/>
      <c r="H28" s="309">
        <v>3.7</v>
      </c>
      <c r="I28" s="288">
        <v>437</v>
      </c>
      <c r="J28" s="299"/>
      <c r="K28" s="309">
        <v>3.7</v>
      </c>
      <c r="L28" s="197">
        <v>456</v>
      </c>
      <c r="M28" s="47"/>
      <c r="N28" s="309">
        <v>3.9</v>
      </c>
    </row>
    <row r="29" spans="2:14" ht="26.4" hidden="1">
      <c r="B29" s="283" t="s">
        <v>66</v>
      </c>
      <c r="C29" s="288">
        <v>4302</v>
      </c>
      <c r="D29" s="299">
        <v>39396</v>
      </c>
      <c r="E29" s="309">
        <v>35.5</v>
      </c>
      <c r="F29" s="288">
        <v>4338</v>
      </c>
      <c r="G29" s="299">
        <v>39785</v>
      </c>
      <c r="H29" s="309">
        <v>35.799999999999997</v>
      </c>
      <c r="I29" s="288">
        <v>4304</v>
      </c>
      <c r="J29" s="299">
        <v>39335</v>
      </c>
      <c r="K29" s="309">
        <v>36.4</v>
      </c>
      <c r="L29" s="197">
        <v>4348</v>
      </c>
      <c r="M29" s="47">
        <v>39726</v>
      </c>
      <c r="N29" s="309">
        <v>37.5</v>
      </c>
    </row>
    <row r="30" spans="2:14" ht="26.4" hidden="1">
      <c r="B30" s="283" t="s">
        <v>131</v>
      </c>
      <c r="C30" s="288">
        <v>42</v>
      </c>
      <c r="D30" s="299"/>
      <c r="E30" s="309">
        <v>0.4</v>
      </c>
      <c r="F30" s="288">
        <v>41</v>
      </c>
      <c r="G30" s="299"/>
      <c r="H30" s="309">
        <v>0.4</v>
      </c>
      <c r="I30" s="288">
        <v>41</v>
      </c>
      <c r="J30" s="299"/>
      <c r="K30" s="309">
        <v>0.3</v>
      </c>
      <c r="L30" s="197">
        <v>40</v>
      </c>
      <c r="M30" s="47"/>
      <c r="N30" s="309">
        <v>0.3</v>
      </c>
    </row>
    <row r="31" spans="2:14" hidden="1">
      <c r="B31" s="284" t="s">
        <v>132</v>
      </c>
      <c r="C31" s="289">
        <v>102</v>
      </c>
      <c r="D31" s="300">
        <v>934</v>
      </c>
      <c r="E31" s="310">
        <v>0.8</v>
      </c>
      <c r="F31" s="289">
        <v>107</v>
      </c>
      <c r="G31" s="300">
        <v>977</v>
      </c>
      <c r="H31" s="310">
        <v>0.9</v>
      </c>
      <c r="I31" s="289">
        <v>111</v>
      </c>
      <c r="J31" s="300">
        <v>1013</v>
      </c>
      <c r="K31" s="310">
        <v>0.9</v>
      </c>
      <c r="L31" s="328">
        <v>112</v>
      </c>
      <c r="M31" s="330">
        <v>1027</v>
      </c>
      <c r="N31" s="310">
        <v>1</v>
      </c>
    </row>
    <row r="32" spans="2:14" hidden="1">
      <c r="B32" s="17" t="s">
        <v>47</v>
      </c>
      <c r="C32" s="288">
        <v>648</v>
      </c>
      <c r="D32" s="299">
        <v>5934</v>
      </c>
      <c r="E32" s="309">
        <v>5.4</v>
      </c>
      <c r="F32" s="288">
        <v>549</v>
      </c>
      <c r="G32" s="299">
        <v>5036</v>
      </c>
      <c r="H32" s="309">
        <v>4.5</v>
      </c>
      <c r="I32" s="288">
        <v>514</v>
      </c>
      <c r="J32" s="299">
        <v>4701</v>
      </c>
      <c r="K32" s="309">
        <v>4.4000000000000004</v>
      </c>
      <c r="L32" s="197">
        <v>529</v>
      </c>
      <c r="M32" s="47">
        <v>4835</v>
      </c>
      <c r="N32" s="309">
        <v>4.5999999999999996</v>
      </c>
    </row>
    <row r="33" spans="2:14" hidden="1">
      <c r="B33" s="17" t="s">
        <v>133</v>
      </c>
      <c r="C33" s="288">
        <v>708</v>
      </c>
      <c r="D33" s="299">
        <v>6484</v>
      </c>
      <c r="E33" s="309">
        <v>5.8</v>
      </c>
      <c r="F33" s="288">
        <v>713</v>
      </c>
      <c r="G33" s="299">
        <v>6537</v>
      </c>
      <c r="H33" s="309">
        <v>5.9</v>
      </c>
      <c r="I33" s="288">
        <v>703</v>
      </c>
      <c r="J33" s="299">
        <v>6423</v>
      </c>
      <c r="K33" s="309">
        <v>6</v>
      </c>
      <c r="L33" s="197">
        <v>705</v>
      </c>
      <c r="M33" s="47">
        <v>6441</v>
      </c>
      <c r="N33" s="309">
        <v>6.1</v>
      </c>
    </row>
    <row r="34" spans="2:14" ht="16.95" hidden="1">
      <c r="B34" s="285" t="s">
        <v>134</v>
      </c>
      <c r="C34" s="290">
        <v>12108</v>
      </c>
      <c r="D34" s="301">
        <v>105211</v>
      </c>
      <c r="E34" s="311">
        <v>100</v>
      </c>
      <c r="F34" s="290">
        <v>12115</v>
      </c>
      <c r="G34" s="301">
        <v>106593</v>
      </c>
      <c r="H34" s="311">
        <v>100</v>
      </c>
      <c r="I34" s="290">
        <v>11812</v>
      </c>
      <c r="J34" s="301">
        <v>103584</v>
      </c>
      <c r="K34" s="311">
        <v>100</v>
      </c>
      <c r="L34" s="199">
        <v>11587</v>
      </c>
      <c r="M34" s="331">
        <v>101344</v>
      </c>
      <c r="N34" s="311">
        <v>100</v>
      </c>
    </row>
    <row r="35" spans="2:14" hidden="1"/>
    <row r="36" spans="2:14">
      <c r="B36" s="281" t="s">
        <v>135</v>
      </c>
      <c r="C36" s="117" t="s">
        <v>22</v>
      </c>
      <c r="D36" s="136"/>
      <c r="E36" s="157"/>
      <c r="F36" s="117" t="s">
        <v>33</v>
      </c>
      <c r="G36" s="136"/>
      <c r="H36" s="157"/>
      <c r="I36" s="117" t="s">
        <v>57</v>
      </c>
      <c r="J36" s="136"/>
      <c r="K36" s="157"/>
      <c r="L36" s="117" t="s">
        <v>58</v>
      </c>
      <c r="M36" s="136"/>
      <c r="N36" s="157"/>
    </row>
    <row r="37" spans="2:14" ht="40.35">
      <c r="B37" s="96"/>
      <c r="C37" s="291" t="s">
        <v>128</v>
      </c>
      <c r="D37" s="302" t="s">
        <v>129</v>
      </c>
      <c r="E37" s="312" t="s">
        <v>90</v>
      </c>
      <c r="F37" s="291" t="s">
        <v>128</v>
      </c>
      <c r="G37" s="302" t="s">
        <v>129</v>
      </c>
      <c r="H37" s="317" t="s">
        <v>90</v>
      </c>
      <c r="I37" s="291" t="s">
        <v>128</v>
      </c>
      <c r="J37" s="302" t="s">
        <v>129</v>
      </c>
      <c r="K37" s="317" t="s">
        <v>90</v>
      </c>
      <c r="L37" s="291" t="s">
        <v>128</v>
      </c>
      <c r="M37" s="302" t="s">
        <v>129</v>
      </c>
      <c r="N37" s="317" t="s">
        <v>90</v>
      </c>
    </row>
    <row r="38" spans="2:14" ht="16.95">
      <c r="B38" s="282" t="s">
        <v>130</v>
      </c>
      <c r="C38" s="292">
        <v>5318</v>
      </c>
      <c r="D38" s="303">
        <v>48222</v>
      </c>
      <c r="E38" s="313">
        <v>44.7</v>
      </c>
      <c r="F38" s="287">
        <v>5588</v>
      </c>
      <c r="G38" s="298">
        <v>50322</v>
      </c>
      <c r="H38" s="308">
        <v>46.7</v>
      </c>
      <c r="I38" s="287">
        <v>5667</v>
      </c>
      <c r="J38" s="298">
        <v>50749</v>
      </c>
      <c r="K38" s="308">
        <v>46.1</v>
      </c>
      <c r="L38" s="287">
        <v>5831</v>
      </c>
      <c r="M38" s="298">
        <v>51854</v>
      </c>
      <c r="N38" s="308">
        <v>46.3</v>
      </c>
    </row>
    <row r="39" spans="2:14">
      <c r="B39" s="17" t="s">
        <v>40</v>
      </c>
      <c r="C39" s="293">
        <v>558</v>
      </c>
      <c r="D39" s="304"/>
      <c r="E39" s="314">
        <v>4.7</v>
      </c>
      <c r="F39" s="288">
        <v>522</v>
      </c>
      <c r="G39" s="299"/>
      <c r="H39" s="309">
        <v>4.4000000000000004</v>
      </c>
      <c r="I39" s="288">
        <v>587</v>
      </c>
      <c r="J39" s="299"/>
      <c r="K39" s="309">
        <v>4.8</v>
      </c>
      <c r="L39" s="288">
        <v>589</v>
      </c>
      <c r="M39" s="299"/>
      <c r="N39" s="309">
        <v>4.7</v>
      </c>
    </row>
    <row r="40" spans="2:14" ht="27.95" customHeight="1">
      <c r="B40" s="283" t="s">
        <v>66</v>
      </c>
      <c r="C40" s="293">
        <v>4518</v>
      </c>
      <c r="D40" s="304">
        <v>40966</v>
      </c>
      <c r="E40" s="314">
        <v>38</v>
      </c>
      <c r="F40" s="288">
        <v>4380</v>
      </c>
      <c r="G40" s="299">
        <v>39448</v>
      </c>
      <c r="H40" s="309">
        <v>36.6</v>
      </c>
      <c r="I40" s="288">
        <v>4468</v>
      </c>
      <c r="J40" s="299">
        <v>40016</v>
      </c>
      <c r="K40" s="309">
        <v>36.4</v>
      </c>
      <c r="L40" s="288">
        <v>4580</v>
      </c>
      <c r="M40" s="299">
        <v>40730</v>
      </c>
      <c r="N40" s="309">
        <v>36.5</v>
      </c>
    </row>
    <row r="41" spans="2:14" ht="27.95" customHeight="1">
      <c r="B41" s="283" t="s">
        <v>131</v>
      </c>
      <c r="C41" s="293">
        <v>42</v>
      </c>
      <c r="D41" s="304"/>
      <c r="E41" s="314">
        <v>0.3</v>
      </c>
      <c r="F41" s="288">
        <v>38</v>
      </c>
      <c r="G41" s="299"/>
      <c r="H41" s="309">
        <v>0.3</v>
      </c>
      <c r="I41" s="288">
        <v>38</v>
      </c>
      <c r="J41" s="299"/>
      <c r="K41" s="309">
        <v>0.3</v>
      </c>
      <c r="L41" s="288">
        <v>35</v>
      </c>
      <c r="M41" s="299"/>
      <c r="N41" s="309">
        <v>0.3</v>
      </c>
    </row>
    <row r="42" spans="2:14">
      <c r="B42" s="284" t="s">
        <v>132</v>
      </c>
      <c r="C42" s="294">
        <v>117</v>
      </c>
      <c r="D42" s="305">
        <v>1064</v>
      </c>
      <c r="E42" s="315">
        <v>1</v>
      </c>
      <c r="F42" s="289">
        <v>122</v>
      </c>
      <c r="G42" s="300">
        <v>1098</v>
      </c>
      <c r="H42" s="310">
        <v>1</v>
      </c>
      <c r="I42" s="289">
        <v>126</v>
      </c>
      <c r="J42" s="300">
        <v>1129</v>
      </c>
      <c r="K42" s="310">
        <v>1</v>
      </c>
      <c r="L42" s="289">
        <v>132</v>
      </c>
      <c r="M42" s="300">
        <v>1173</v>
      </c>
      <c r="N42" s="310">
        <v>1</v>
      </c>
    </row>
    <row r="43" spans="2:14">
      <c r="B43" s="17" t="s">
        <v>47</v>
      </c>
      <c r="C43" s="293">
        <v>616</v>
      </c>
      <c r="D43" s="304">
        <v>5587</v>
      </c>
      <c r="E43" s="314">
        <v>5.2</v>
      </c>
      <c r="F43" s="288">
        <v>617</v>
      </c>
      <c r="G43" s="299">
        <v>5553</v>
      </c>
      <c r="H43" s="309">
        <v>5.0999999999999996</v>
      </c>
      <c r="I43" s="288">
        <v>693</v>
      </c>
      <c r="J43" s="299">
        <v>6204</v>
      </c>
      <c r="K43" s="309">
        <v>5.6</v>
      </c>
      <c r="L43" s="288">
        <v>683</v>
      </c>
      <c r="M43" s="299">
        <v>6071</v>
      </c>
      <c r="N43" s="309">
        <v>5.4</v>
      </c>
    </row>
    <row r="44" spans="2:14" ht="16.95">
      <c r="B44" s="17" t="s">
        <v>133</v>
      </c>
      <c r="C44" s="293">
        <v>730</v>
      </c>
      <c r="D44" s="304">
        <v>6620</v>
      </c>
      <c r="E44" s="314">
        <v>6.1</v>
      </c>
      <c r="F44" s="288">
        <v>707</v>
      </c>
      <c r="G44" s="299">
        <v>6363</v>
      </c>
      <c r="H44" s="309">
        <v>5.9</v>
      </c>
      <c r="I44" s="288">
        <v>719</v>
      </c>
      <c r="J44" s="299">
        <v>6436</v>
      </c>
      <c r="K44" s="309">
        <v>5.8</v>
      </c>
      <c r="L44" s="288">
        <v>736</v>
      </c>
      <c r="M44" s="299">
        <v>6549</v>
      </c>
      <c r="N44" s="309">
        <v>5.8</v>
      </c>
    </row>
    <row r="45" spans="2:14" ht="16.95">
      <c r="B45" s="285" t="s">
        <v>134</v>
      </c>
      <c r="C45" s="295">
        <v>11900</v>
      </c>
      <c r="D45" s="306">
        <v>107904</v>
      </c>
      <c r="E45" s="316">
        <v>100</v>
      </c>
      <c r="F45" s="290">
        <v>11974</v>
      </c>
      <c r="G45" s="301">
        <v>107827</v>
      </c>
      <c r="H45" s="311">
        <v>100</v>
      </c>
      <c r="I45" s="290">
        <v>12298</v>
      </c>
      <c r="J45" s="301">
        <v>110132</v>
      </c>
      <c r="K45" s="311">
        <v>100</v>
      </c>
      <c r="L45" s="290">
        <v>12586</v>
      </c>
      <c r="M45" s="301">
        <v>111924</v>
      </c>
      <c r="N45" s="311">
        <v>100</v>
      </c>
    </row>
    <row r="46" spans="2:14" s="2" customFormat="1" ht="13.95">
      <c r="B46" s="2"/>
      <c r="C46" s="2"/>
      <c r="D46" s="2"/>
      <c r="E46" s="2"/>
      <c r="F46" s="2"/>
      <c r="G46" s="2"/>
      <c r="H46" s="2"/>
      <c r="I46" s="2"/>
      <c r="J46" s="2"/>
      <c r="K46" s="2"/>
      <c r="L46" s="2"/>
      <c r="M46" s="2"/>
      <c r="N46" s="2"/>
    </row>
    <row r="47" spans="2:14">
      <c r="B47" s="281" t="s">
        <v>135</v>
      </c>
      <c r="C47" s="117" t="s">
        <v>16</v>
      </c>
      <c r="D47" s="136"/>
      <c r="E47" s="157"/>
      <c r="F47" s="117" t="s">
        <v>64</v>
      </c>
      <c r="G47" s="136"/>
      <c r="H47" s="157"/>
      <c r="I47" s="117" t="s">
        <v>64</v>
      </c>
      <c r="J47" s="136"/>
      <c r="K47" s="157"/>
      <c r="L47" s="117" t="s">
        <v>65</v>
      </c>
      <c r="M47" s="136"/>
      <c r="N47" s="157"/>
    </row>
    <row r="48" spans="2:14" ht="40.35">
      <c r="B48" s="96"/>
      <c r="C48" s="291" t="s">
        <v>128</v>
      </c>
      <c r="D48" s="302" t="s">
        <v>129</v>
      </c>
      <c r="E48" s="317" t="s">
        <v>90</v>
      </c>
      <c r="F48" s="291" t="s">
        <v>128</v>
      </c>
      <c r="G48" s="302" t="s">
        <v>129</v>
      </c>
      <c r="H48" s="317" t="s">
        <v>90</v>
      </c>
      <c r="I48" s="291" t="s">
        <v>128</v>
      </c>
      <c r="J48" s="302" t="s">
        <v>129</v>
      </c>
      <c r="K48" s="317" t="s">
        <v>90</v>
      </c>
      <c r="L48" s="291" t="s">
        <v>128</v>
      </c>
      <c r="M48" s="302" t="s">
        <v>129</v>
      </c>
      <c r="N48" s="317" t="s">
        <v>90</v>
      </c>
    </row>
    <row r="49" spans="2:28" ht="16.95">
      <c r="B49" s="282" t="s">
        <v>130</v>
      </c>
      <c r="C49" s="287">
        <v>5852</v>
      </c>
      <c r="D49" s="298">
        <v>51896</v>
      </c>
      <c r="E49" s="308">
        <v>46.5</v>
      </c>
      <c r="F49" s="287">
        <v>6024</v>
      </c>
      <c r="G49" s="298">
        <v>53417</v>
      </c>
      <c r="H49" s="308">
        <v>46.7</v>
      </c>
      <c r="I49" s="287">
        <v>6053</v>
      </c>
      <c r="J49" s="298">
        <v>53544</v>
      </c>
      <c r="K49" s="308">
        <v>46.7</v>
      </c>
      <c r="L49" s="287">
        <v>6206</v>
      </c>
      <c r="M49" s="298">
        <v>54848</v>
      </c>
      <c r="N49" s="308">
        <v>47.2</v>
      </c>
    </row>
    <row r="50" spans="2:28">
      <c r="B50" s="17" t="s">
        <v>40</v>
      </c>
      <c r="C50" s="288">
        <v>495</v>
      </c>
      <c r="D50" s="299"/>
      <c r="E50" s="309">
        <v>3.9</v>
      </c>
      <c r="F50" s="288">
        <v>540</v>
      </c>
      <c r="G50" s="299"/>
      <c r="H50" s="309">
        <v>4.2</v>
      </c>
      <c r="I50" s="288">
        <v>559</v>
      </c>
      <c r="J50" s="299"/>
      <c r="K50" s="309">
        <v>4.3</v>
      </c>
      <c r="L50" s="288">
        <v>569</v>
      </c>
      <c r="M50" s="299"/>
      <c r="N50" s="309">
        <v>4.3</v>
      </c>
    </row>
    <row r="51" spans="2:28" ht="27.95" customHeight="1">
      <c r="B51" s="283" t="s">
        <v>66</v>
      </c>
      <c r="C51" s="288">
        <v>4670</v>
      </c>
      <c r="D51" s="299">
        <v>41413</v>
      </c>
      <c r="E51" s="309">
        <v>37.1</v>
      </c>
      <c r="F51" s="288">
        <v>4750</v>
      </c>
      <c r="G51" s="299">
        <v>42121</v>
      </c>
      <c r="H51" s="309">
        <v>36.799999999999997</v>
      </c>
      <c r="I51" s="288">
        <v>4790</v>
      </c>
      <c r="J51" s="299">
        <v>42375</v>
      </c>
      <c r="K51" s="309">
        <v>37</v>
      </c>
      <c r="L51" s="288">
        <v>4815</v>
      </c>
      <c r="M51" s="299">
        <v>42555</v>
      </c>
      <c r="N51" s="309">
        <v>36.6</v>
      </c>
    </row>
    <row r="52" spans="2:28" ht="27.95" customHeight="1">
      <c r="B52" s="283" t="s">
        <v>131</v>
      </c>
      <c r="C52" s="288">
        <v>34</v>
      </c>
      <c r="D52" s="299"/>
      <c r="E52" s="309">
        <v>0.3</v>
      </c>
      <c r="F52" s="288">
        <v>31</v>
      </c>
      <c r="G52" s="299"/>
      <c r="H52" s="309">
        <v>0.2</v>
      </c>
      <c r="I52" s="288">
        <v>29</v>
      </c>
      <c r="J52" s="299"/>
      <c r="K52" s="309">
        <v>0.2</v>
      </c>
      <c r="L52" s="288">
        <v>28</v>
      </c>
      <c r="M52" s="299"/>
      <c r="N52" s="309">
        <v>0.2</v>
      </c>
    </row>
    <row r="53" spans="2:28" ht="18" customHeight="1">
      <c r="B53" s="284" t="s">
        <v>132</v>
      </c>
      <c r="C53" s="289">
        <v>138</v>
      </c>
      <c r="D53" s="300">
        <v>1227</v>
      </c>
      <c r="E53" s="310">
        <v>1.1000000000000001</v>
      </c>
      <c r="F53" s="288">
        <v>166</v>
      </c>
      <c r="G53" s="300">
        <v>1475</v>
      </c>
      <c r="H53" s="310">
        <v>1.3</v>
      </c>
      <c r="I53" s="288">
        <v>176</v>
      </c>
      <c r="J53" s="300">
        <v>1558</v>
      </c>
      <c r="K53" s="310">
        <v>1.4</v>
      </c>
      <c r="L53" s="288">
        <v>185</v>
      </c>
      <c r="M53" s="300">
        <v>1636</v>
      </c>
      <c r="N53" s="310">
        <v>1.4</v>
      </c>
    </row>
    <row r="54" spans="2:28" ht="18" customHeight="1">
      <c r="B54" s="17" t="s">
        <v>47</v>
      </c>
      <c r="C54" s="288">
        <v>660</v>
      </c>
      <c r="D54" s="299">
        <v>5854</v>
      </c>
      <c r="E54" s="309">
        <v>5.2</v>
      </c>
      <c r="F54" s="288">
        <v>626</v>
      </c>
      <c r="G54" s="299">
        <v>5550</v>
      </c>
      <c r="H54" s="309">
        <v>4.9000000000000004</v>
      </c>
      <c r="I54" s="288">
        <v>582</v>
      </c>
      <c r="J54" s="299">
        <v>5147</v>
      </c>
      <c r="K54" s="309">
        <v>4.5</v>
      </c>
      <c r="L54" s="288">
        <v>570</v>
      </c>
      <c r="M54" s="299">
        <v>5034</v>
      </c>
      <c r="N54" s="309">
        <v>4.4000000000000004</v>
      </c>
    </row>
    <row r="55" spans="2:28" ht="18" customHeight="1">
      <c r="B55" s="17" t="s">
        <v>133</v>
      </c>
      <c r="C55" s="288">
        <v>746</v>
      </c>
      <c r="D55" s="299">
        <v>6618</v>
      </c>
      <c r="E55" s="309">
        <v>5.9</v>
      </c>
      <c r="F55" s="288">
        <v>755</v>
      </c>
      <c r="G55" s="299">
        <v>6692</v>
      </c>
      <c r="H55" s="309">
        <v>5.9</v>
      </c>
      <c r="I55" s="288">
        <v>763</v>
      </c>
      <c r="J55" s="299">
        <v>6751</v>
      </c>
      <c r="K55" s="309">
        <v>5.9</v>
      </c>
      <c r="L55" s="288">
        <v>774</v>
      </c>
      <c r="M55" s="299">
        <v>6839</v>
      </c>
      <c r="N55" s="309">
        <v>5.9</v>
      </c>
    </row>
    <row r="56" spans="2:28" ht="18" customHeight="1">
      <c r="B56" s="285" t="s">
        <v>134</v>
      </c>
      <c r="C56" s="290">
        <v>12595</v>
      </c>
      <c r="D56" s="301">
        <v>111698</v>
      </c>
      <c r="E56" s="311">
        <v>100</v>
      </c>
      <c r="F56" s="290">
        <f>SUM(F49:F55)</f>
        <v>12892</v>
      </c>
      <c r="G56" s="301">
        <v>114310</v>
      </c>
      <c r="H56" s="311">
        <v>100</v>
      </c>
      <c r="I56" s="290">
        <f>SUM(I49:I55)</f>
        <v>12952</v>
      </c>
      <c r="J56" s="301">
        <v>114578</v>
      </c>
      <c r="K56" s="311">
        <v>100</v>
      </c>
      <c r="L56" s="290">
        <f>SUM(L49:L55)</f>
        <v>13147</v>
      </c>
      <c r="M56" s="301">
        <v>116187</v>
      </c>
      <c r="N56" s="311">
        <v>100</v>
      </c>
    </row>
    <row r="57" spans="2:28" ht="18" customHeight="1"/>
    <row r="58" spans="2:28">
      <c r="B58" s="281" t="s">
        <v>135</v>
      </c>
      <c r="C58" s="117" t="s">
        <v>67</v>
      </c>
      <c r="D58" s="136"/>
      <c r="E58" s="157"/>
      <c r="F58" s="117" t="s">
        <v>68</v>
      </c>
      <c r="G58" s="136"/>
      <c r="H58" s="157"/>
      <c r="I58" s="117" t="s">
        <v>150</v>
      </c>
      <c r="J58" s="136"/>
      <c r="K58" s="157"/>
      <c r="L58" s="117" t="s">
        <v>211</v>
      </c>
      <c r="M58" s="136"/>
      <c r="N58" s="157"/>
      <c r="T58" s="278"/>
      <c r="U58" s="278"/>
      <c r="V58" s="278"/>
      <c r="W58" s="278"/>
      <c r="X58" s="278"/>
      <c r="Y58" s="278"/>
      <c r="Z58" s="278"/>
      <c r="AA58" s="278"/>
      <c r="AB58" s="278"/>
    </row>
    <row r="59" spans="2:28" ht="40.35">
      <c r="B59" s="96"/>
      <c r="C59" s="291" t="s">
        <v>128</v>
      </c>
      <c r="D59" s="302" t="s">
        <v>129</v>
      </c>
      <c r="E59" s="317" t="s">
        <v>90</v>
      </c>
      <c r="F59" s="291" t="s">
        <v>128</v>
      </c>
      <c r="G59" s="302" t="s">
        <v>129</v>
      </c>
      <c r="H59" s="317" t="s">
        <v>90</v>
      </c>
      <c r="I59" s="291" t="s">
        <v>128</v>
      </c>
      <c r="J59" s="302" t="s">
        <v>129</v>
      </c>
      <c r="K59" s="317" t="s">
        <v>90</v>
      </c>
      <c r="L59" s="291" t="s">
        <v>128</v>
      </c>
      <c r="M59" s="302" t="s">
        <v>129</v>
      </c>
      <c r="N59" s="317" t="s">
        <v>90</v>
      </c>
      <c r="T59" s="278"/>
      <c r="U59" s="278"/>
      <c r="V59" s="278"/>
      <c r="W59" s="278"/>
      <c r="X59" s="278"/>
      <c r="Y59" s="278"/>
      <c r="Z59" s="278"/>
      <c r="AA59" s="278"/>
      <c r="AB59" s="278"/>
    </row>
    <row r="60" spans="2:28" ht="16.95">
      <c r="B60" s="282" t="s">
        <v>130</v>
      </c>
      <c r="C60" s="287">
        <v>6288</v>
      </c>
      <c r="D60" s="298">
        <v>55515</v>
      </c>
      <c r="E60" s="308">
        <f t="shared" ref="E60:E66" si="0">ROUND(C60/$C$67*100,1)</f>
        <v>47</v>
      </c>
      <c r="F60" s="287">
        <v>6462</v>
      </c>
      <c r="G60" s="298">
        <v>57072</v>
      </c>
      <c r="H60" s="308">
        <f t="shared" ref="H60:H66" si="1">ROUND(F60/$F$67*100,1)</f>
        <v>47.9</v>
      </c>
      <c r="I60" s="287">
        <v>6382</v>
      </c>
      <c r="J60" s="298">
        <v>56606</v>
      </c>
      <c r="K60" s="308">
        <f t="shared" ref="K60:K65" si="2">ROUND(I60/$I$67*100,1)</f>
        <v>47.3</v>
      </c>
      <c r="L60" s="287">
        <v>6482</v>
      </c>
      <c r="M60" s="298">
        <v>57632</v>
      </c>
      <c r="N60" s="308">
        <f t="shared" ref="N60:N65" si="3">ROUND(L60/$L$67*100,1)</f>
        <v>46.6</v>
      </c>
      <c r="T60" s="278"/>
      <c r="U60" s="278"/>
      <c r="V60" s="278"/>
      <c r="W60" s="278"/>
      <c r="X60" s="278"/>
      <c r="Y60" s="278"/>
      <c r="Z60" s="278"/>
      <c r="AA60" s="278"/>
      <c r="AB60" s="278"/>
    </row>
    <row r="61" spans="2:28">
      <c r="B61" s="17" t="s">
        <v>40</v>
      </c>
      <c r="C61" s="288">
        <v>614</v>
      </c>
      <c r="D61" s="299"/>
      <c r="E61" s="308">
        <f t="shared" si="0"/>
        <v>4.5999999999999996</v>
      </c>
      <c r="F61" s="288">
        <v>499</v>
      </c>
      <c r="G61" s="299"/>
      <c r="H61" s="308">
        <f t="shared" si="1"/>
        <v>3.7</v>
      </c>
      <c r="I61" s="288">
        <v>576</v>
      </c>
      <c r="J61" s="299"/>
      <c r="K61" s="308">
        <f t="shared" si="2"/>
        <v>4.3</v>
      </c>
      <c r="L61" s="288">
        <v>605</v>
      </c>
      <c r="M61" s="299"/>
      <c r="N61" s="308">
        <f t="shared" si="3"/>
        <v>4.4000000000000004</v>
      </c>
      <c r="T61" s="278"/>
      <c r="U61" s="278"/>
      <c r="V61" s="278"/>
      <c r="W61" s="278"/>
      <c r="X61" s="278"/>
      <c r="Y61" s="278"/>
      <c r="Z61" s="278"/>
      <c r="AA61" s="278"/>
      <c r="AB61" s="278"/>
    </row>
    <row r="62" spans="2:28" ht="27.95" customHeight="1">
      <c r="B62" s="283" t="s">
        <v>66</v>
      </c>
      <c r="C62" s="288">
        <v>4895</v>
      </c>
      <c r="D62" s="299">
        <v>43217</v>
      </c>
      <c r="E62" s="308">
        <f t="shared" si="0"/>
        <v>36.6</v>
      </c>
      <c r="F62" s="288">
        <v>4920</v>
      </c>
      <c r="G62" s="299">
        <v>43454</v>
      </c>
      <c r="H62" s="308">
        <f t="shared" si="1"/>
        <v>36.5</v>
      </c>
      <c r="I62" s="288">
        <v>4891</v>
      </c>
      <c r="J62" s="299">
        <v>43381</v>
      </c>
      <c r="K62" s="308">
        <f t="shared" si="2"/>
        <v>36.299999999999997</v>
      </c>
      <c r="L62" s="288">
        <v>5099</v>
      </c>
      <c r="M62" s="299">
        <v>45335</v>
      </c>
      <c r="N62" s="308">
        <f t="shared" si="3"/>
        <v>36.700000000000003</v>
      </c>
      <c r="T62" s="278"/>
      <c r="U62" s="278"/>
      <c r="V62" s="278"/>
      <c r="W62" s="278"/>
      <c r="X62" s="278"/>
      <c r="Y62" s="278"/>
      <c r="Z62" s="278"/>
      <c r="AA62" s="278"/>
      <c r="AB62" s="278"/>
    </row>
    <row r="63" spans="2:28" ht="27.95" customHeight="1">
      <c r="B63" s="283" t="s">
        <v>131</v>
      </c>
      <c r="C63" s="288">
        <v>27</v>
      </c>
      <c r="D63" s="299"/>
      <c r="E63" s="308">
        <f t="shared" si="0"/>
        <v>0.2</v>
      </c>
      <c r="F63" s="288">
        <v>27</v>
      </c>
      <c r="G63" s="299"/>
      <c r="H63" s="308">
        <f t="shared" si="1"/>
        <v>0.2</v>
      </c>
      <c r="I63" s="288">
        <v>27</v>
      </c>
      <c r="J63" s="299"/>
      <c r="K63" s="308">
        <f t="shared" si="2"/>
        <v>0.2</v>
      </c>
      <c r="L63" s="288">
        <v>28</v>
      </c>
      <c r="M63" s="299"/>
      <c r="N63" s="308">
        <f t="shared" si="3"/>
        <v>0.2</v>
      </c>
      <c r="T63" s="278"/>
      <c r="U63" s="278"/>
      <c r="V63" s="278"/>
      <c r="W63" s="278"/>
      <c r="X63" s="278"/>
      <c r="Y63" s="278"/>
      <c r="Z63" s="278"/>
      <c r="AA63" s="278"/>
      <c r="AB63" s="278"/>
    </row>
    <row r="64" spans="2:28" ht="18" customHeight="1">
      <c r="B64" s="284" t="s">
        <v>132</v>
      </c>
      <c r="C64" s="288">
        <v>197</v>
      </c>
      <c r="D64" s="300">
        <v>1735</v>
      </c>
      <c r="E64" s="308">
        <f t="shared" si="0"/>
        <v>1.5</v>
      </c>
      <c r="F64" s="288">
        <v>204</v>
      </c>
      <c r="G64" s="300">
        <v>1798</v>
      </c>
      <c r="H64" s="308">
        <f t="shared" si="1"/>
        <v>1.5</v>
      </c>
      <c r="I64" s="288">
        <v>206</v>
      </c>
      <c r="J64" s="300">
        <v>1831</v>
      </c>
      <c r="K64" s="308">
        <f t="shared" si="2"/>
        <v>1.5</v>
      </c>
      <c r="L64" s="288">
        <v>221</v>
      </c>
      <c r="M64" s="300">
        <v>1963</v>
      </c>
      <c r="N64" s="308">
        <f t="shared" si="3"/>
        <v>1.6</v>
      </c>
      <c r="T64" s="278"/>
      <c r="U64" s="278"/>
      <c r="V64" s="278"/>
      <c r="W64" s="278"/>
      <c r="X64" s="278"/>
      <c r="Y64" s="278"/>
      <c r="Z64" s="278"/>
      <c r="AA64" s="278"/>
      <c r="AB64" s="278"/>
    </row>
    <row r="65" spans="2:28" ht="18" customHeight="1">
      <c r="B65" s="17" t="s">
        <v>47</v>
      </c>
      <c r="C65" s="288">
        <v>565</v>
      </c>
      <c r="D65" s="299">
        <v>4991</v>
      </c>
      <c r="E65" s="308">
        <f t="shared" si="0"/>
        <v>4.2</v>
      </c>
      <c r="F65" s="288">
        <v>577</v>
      </c>
      <c r="G65" s="299">
        <v>5097</v>
      </c>
      <c r="H65" s="308">
        <f t="shared" si="1"/>
        <v>4.3</v>
      </c>
      <c r="I65" s="288">
        <v>614</v>
      </c>
      <c r="J65" s="299">
        <v>5447</v>
      </c>
      <c r="K65" s="308">
        <f t="shared" si="2"/>
        <v>4.5999999999999996</v>
      </c>
      <c r="L65" s="288">
        <v>650</v>
      </c>
      <c r="M65" s="299">
        <v>5777</v>
      </c>
      <c r="N65" s="308">
        <f t="shared" si="3"/>
        <v>4.7</v>
      </c>
      <c r="T65" s="278"/>
      <c r="U65" s="278"/>
      <c r="V65" s="278"/>
      <c r="W65" s="278"/>
      <c r="X65" s="278"/>
      <c r="Y65" s="278"/>
      <c r="Z65" s="278"/>
      <c r="AA65" s="278"/>
      <c r="AB65" s="278"/>
    </row>
    <row r="66" spans="2:28" ht="18" customHeight="1">
      <c r="B66" s="17" t="s">
        <v>133</v>
      </c>
      <c r="C66" s="288">
        <v>787</v>
      </c>
      <c r="D66" s="299">
        <v>6952</v>
      </c>
      <c r="E66" s="308">
        <f t="shared" si="0"/>
        <v>5.9</v>
      </c>
      <c r="F66" s="288">
        <v>789</v>
      </c>
      <c r="G66" s="299">
        <v>6969</v>
      </c>
      <c r="H66" s="308">
        <f t="shared" si="1"/>
        <v>5.9</v>
      </c>
      <c r="I66" s="288">
        <v>789</v>
      </c>
      <c r="J66" s="299">
        <v>6998</v>
      </c>
      <c r="K66" s="308">
        <f>ROUND(I66/$I$67*100,1)-0.1</f>
        <v>5.8000000000000007</v>
      </c>
      <c r="L66" s="288">
        <v>821</v>
      </c>
      <c r="M66" s="299">
        <v>7296</v>
      </c>
      <c r="N66" s="308">
        <f>ROUND(L66/$L$67*100,1)-0.1</f>
        <v>5.8000000000000007</v>
      </c>
      <c r="T66" s="278"/>
      <c r="U66" s="278"/>
      <c r="V66" s="278"/>
      <c r="W66" s="278"/>
      <c r="X66" s="278"/>
      <c r="Y66" s="278"/>
      <c r="Z66" s="278"/>
      <c r="AA66" s="278"/>
      <c r="AB66" s="278"/>
    </row>
    <row r="67" spans="2:28" ht="18" customHeight="1">
      <c r="B67" s="285" t="s">
        <v>134</v>
      </c>
      <c r="C67" s="290">
        <v>13373</v>
      </c>
      <c r="D67" s="301">
        <v>118065</v>
      </c>
      <c r="E67" s="311">
        <v>100</v>
      </c>
      <c r="F67" s="290">
        <v>13479</v>
      </c>
      <c r="G67" s="301">
        <v>119038</v>
      </c>
      <c r="H67" s="311">
        <v>100</v>
      </c>
      <c r="I67" s="290">
        <v>13485</v>
      </c>
      <c r="J67" s="301">
        <v>119613</v>
      </c>
      <c r="K67" s="311">
        <f>SUM(K60:K66)</f>
        <v>99.999999999999986</v>
      </c>
      <c r="L67" s="290">
        <f>SUM(L60:L66)</f>
        <v>13906</v>
      </c>
      <c r="M67" s="301">
        <v>123629</v>
      </c>
      <c r="N67" s="311">
        <v>100</v>
      </c>
      <c r="T67" s="278"/>
      <c r="U67" s="278"/>
      <c r="V67" s="278"/>
      <c r="W67" s="278"/>
      <c r="X67" s="278"/>
      <c r="Y67" s="278"/>
      <c r="Z67" s="278"/>
      <c r="AA67" s="278"/>
      <c r="AB67" s="278"/>
    </row>
    <row r="68" spans="2:28" ht="18" customHeight="1">
      <c r="B68" s="279"/>
      <c r="C68" s="296"/>
      <c r="D68" s="296"/>
      <c r="E68" s="318"/>
      <c r="F68" s="296"/>
      <c r="G68" s="296"/>
      <c r="H68" s="318"/>
      <c r="I68" s="296"/>
      <c r="J68" s="296"/>
      <c r="K68" s="318"/>
      <c r="L68" s="296"/>
      <c r="M68" s="296"/>
      <c r="N68" s="318"/>
      <c r="T68" s="278"/>
      <c r="U68" s="278"/>
      <c r="V68" s="278"/>
      <c r="W68" s="278"/>
      <c r="X68" s="278"/>
      <c r="Y68" s="278"/>
      <c r="Z68" s="278"/>
      <c r="AA68" s="278"/>
      <c r="AB68" s="278"/>
    </row>
    <row r="69" spans="2:28" ht="18" customHeight="1">
      <c r="B69" s="281" t="s">
        <v>135</v>
      </c>
      <c r="C69" s="117" t="s">
        <v>212</v>
      </c>
      <c r="D69" s="136"/>
      <c r="E69" s="157"/>
      <c r="F69" s="117" t="s">
        <v>214</v>
      </c>
      <c r="G69" s="136"/>
      <c r="H69" s="157"/>
      <c r="I69" s="117"/>
      <c r="J69" s="136"/>
      <c r="K69" s="157"/>
      <c r="L69" s="117"/>
      <c r="M69" s="136"/>
      <c r="N69" s="157"/>
      <c r="T69" s="278"/>
      <c r="U69" s="278"/>
      <c r="V69" s="278"/>
      <c r="W69" s="278"/>
      <c r="X69" s="278"/>
      <c r="Y69" s="278"/>
      <c r="Z69" s="278"/>
      <c r="AA69" s="278"/>
      <c r="AB69" s="278"/>
    </row>
    <row r="70" spans="2:28" ht="42" customHeight="1">
      <c r="B70" s="96"/>
      <c r="C70" s="291" t="s">
        <v>128</v>
      </c>
      <c r="D70" s="302" t="s">
        <v>129</v>
      </c>
      <c r="E70" s="317" t="s">
        <v>90</v>
      </c>
      <c r="F70" s="291" t="s">
        <v>128</v>
      </c>
      <c r="G70" s="302" t="s">
        <v>129</v>
      </c>
      <c r="H70" s="317" t="s">
        <v>90</v>
      </c>
      <c r="I70" s="291" t="s">
        <v>128</v>
      </c>
      <c r="J70" s="302" t="s">
        <v>129</v>
      </c>
      <c r="K70" s="317" t="s">
        <v>90</v>
      </c>
      <c r="L70" s="291" t="s">
        <v>128</v>
      </c>
      <c r="M70" s="302" t="s">
        <v>129</v>
      </c>
      <c r="N70" s="317" t="s">
        <v>90</v>
      </c>
      <c r="T70" s="278"/>
      <c r="U70" s="278"/>
      <c r="V70" s="278"/>
      <c r="W70" s="278"/>
      <c r="X70" s="278"/>
      <c r="Y70" s="278"/>
      <c r="Z70" s="278"/>
      <c r="AA70" s="278"/>
      <c r="AB70" s="278"/>
    </row>
    <row r="71" spans="2:28" ht="18" customHeight="1">
      <c r="B71" s="282" t="s">
        <v>130</v>
      </c>
      <c r="C71" s="287">
        <v>6527</v>
      </c>
      <c r="D71" s="298">
        <v>58357</v>
      </c>
      <c r="E71" s="308">
        <f t="shared" ref="E71:E77" si="4">ROUND(C71/$C$78*100,1)</f>
        <v>46.2</v>
      </c>
      <c r="F71" s="287">
        <v>6343</v>
      </c>
      <c r="G71" s="298">
        <v>56817.514129354124</v>
      </c>
      <c r="H71" s="308">
        <f t="shared" ref="H71:H77" si="5">ROUND(F71/$F$78*100,1)</f>
        <v>44.7</v>
      </c>
      <c r="I71" s="287"/>
      <c r="J71" s="298"/>
      <c r="K71" s="308"/>
      <c r="L71" s="287"/>
      <c r="M71" s="298"/>
      <c r="N71" s="308"/>
      <c r="T71" s="278"/>
      <c r="U71" s="278"/>
      <c r="V71" s="278"/>
      <c r="W71" s="278"/>
      <c r="X71" s="278"/>
      <c r="Y71" s="278"/>
      <c r="Z71" s="278"/>
      <c r="AA71" s="278"/>
      <c r="AB71" s="278"/>
    </row>
    <row r="72" spans="2:28" ht="18" customHeight="1">
      <c r="B72" s="17" t="s">
        <v>40</v>
      </c>
      <c r="C72" s="288">
        <v>520</v>
      </c>
      <c r="D72" s="299"/>
      <c r="E72" s="308">
        <f t="shared" si="4"/>
        <v>3.7</v>
      </c>
      <c r="F72" s="288">
        <v>532</v>
      </c>
      <c r="G72" s="299"/>
      <c r="H72" s="308">
        <f t="shared" si="5"/>
        <v>3.7</v>
      </c>
      <c r="I72" s="288"/>
      <c r="J72" s="299"/>
      <c r="K72" s="308"/>
      <c r="L72" s="288"/>
      <c r="M72" s="299"/>
      <c r="N72" s="308"/>
      <c r="T72" s="278"/>
      <c r="U72" s="278"/>
      <c r="V72" s="278"/>
      <c r="W72" s="278"/>
      <c r="X72" s="278"/>
      <c r="Y72" s="278"/>
      <c r="Z72" s="278"/>
      <c r="AA72" s="278"/>
      <c r="AB72" s="278"/>
    </row>
    <row r="73" spans="2:28" ht="26.4">
      <c r="B73" s="283" t="s">
        <v>66</v>
      </c>
      <c r="C73" s="288">
        <v>5308</v>
      </c>
      <c r="D73" s="299">
        <v>47458</v>
      </c>
      <c r="E73" s="308">
        <f t="shared" si="4"/>
        <v>37.6</v>
      </c>
      <c r="F73" s="288">
        <v>5528</v>
      </c>
      <c r="G73" s="299">
        <v>49510.573503990257</v>
      </c>
      <c r="H73" s="308">
        <f t="shared" si="5"/>
        <v>38.9</v>
      </c>
      <c r="I73" s="288"/>
      <c r="J73" s="299"/>
      <c r="K73" s="308"/>
      <c r="L73" s="288"/>
      <c r="M73" s="299"/>
      <c r="N73" s="308"/>
      <c r="T73" s="278"/>
      <c r="U73" s="278"/>
      <c r="V73" s="278"/>
      <c r="W73" s="278"/>
      <c r="X73" s="278"/>
      <c r="Y73" s="278"/>
      <c r="Z73" s="278"/>
      <c r="AA73" s="278"/>
      <c r="AB73" s="278"/>
    </row>
    <row r="74" spans="2:28" ht="26.4">
      <c r="B74" s="283" t="s">
        <v>131</v>
      </c>
      <c r="C74" s="288">
        <v>28</v>
      </c>
      <c r="D74" s="299"/>
      <c r="E74" s="308">
        <f t="shared" si="4"/>
        <v>0.2</v>
      </c>
      <c r="F74" s="288">
        <v>29</v>
      </c>
      <c r="G74" s="299"/>
      <c r="H74" s="308">
        <f t="shared" si="5"/>
        <v>0.2</v>
      </c>
      <c r="I74" s="288"/>
      <c r="J74" s="299"/>
      <c r="K74" s="308"/>
      <c r="L74" s="288"/>
      <c r="M74" s="299"/>
      <c r="N74" s="308"/>
      <c r="T74" s="278"/>
      <c r="U74" s="278"/>
      <c r="V74" s="278"/>
      <c r="W74" s="278"/>
      <c r="X74" s="278"/>
      <c r="Y74" s="278"/>
      <c r="Z74" s="278"/>
      <c r="AA74" s="278"/>
      <c r="AB74" s="278"/>
    </row>
    <row r="75" spans="2:28" ht="18" customHeight="1">
      <c r="B75" s="284" t="s">
        <v>132</v>
      </c>
      <c r="C75" s="288">
        <v>225</v>
      </c>
      <c r="D75" s="300">
        <v>2008</v>
      </c>
      <c r="E75" s="308">
        <f t="shared" si="4"/>
        <v>1.6</v>
      </c>
      <c r="F75" s="288">
        <v>237</v>
      </c>
      <c r="G75" s="300">
        <v>2127.3030175463737</v>
      </c>
      <c r="H75" s="308">
        <f t="shared" si="5"/>
        <v>1.7</v>
      </c>
      <c r="I75" s="288"/>
      <c r="J75" s="300"/>
      <c r="K75" s="308"/>
      <c r="L75" s="288"/>
      <c r="M75" s="300"/>
      <c r="N75" s="308"/>
      <c r="T75" s="278"/>
      <c r="U75" s="278"/>
      <c r="V75" s="278"/>
      <c r="W75" s="278"/>
      <c r="X75" s="278"/>
      <c r="Y75" s="278"/>
      <c r="Z75" s="278"/>
      <c r="AA75" s="278"/>
      <c r="AB75" s="278"/>
    </row>
    <row r="76" spans="2:28" ht="18" customHeight="1">
      <c r="B76" s="17" t="s">
        <v>47</v>
      </c>
      <c r="C76" s="288">
        <v>649</v>
      </c>
      <c r="D76" s="299">
        <v>5801</v>
      </c>
      <c r="E76" s="308">
        <f t="shared" si="4"/>
        <v>4.5999999999999996</v>
      </c>
      <c r="F76" s="288">
        <v>639</v>
      </c>
      <c r="G76" s="299">
        <v>5721.9271453778429</v>
      </c>
      <c r="H76" s="308">
        <f t="shared" si="5"/>
        <v>4.5</v>
      </c>
      <c r="I76" s="288"/>
      <c r="J76" s="299"/>
      <c r="K76" s="308"/>
      <c r="L76" s="288"/>
      <c r="M76" s="299"/>
      <c r="N76" s="308"/>
      <c r="T76" s="278"/>
      <c r="U76" s="278"/>
      <c r="V76" s="278"/>
      <c r="W76" s="278"/>
      <c r="X76" s="278"/>
      <c r="Y76" s="278"/>
      <c r="Z76" s="278"/>
      <c r="AA76" s="278"/>
      <c r="AB76" s="278"/>
    </row>
    <row r="77" spans="2:28" s="2" customFormat="1" ht="18" customHeight="1">
      <c r="B77" s="17" t="s">
        <v>133</v>
      </c>
      <c r="C77" s="288">
        <v>857</v>
      </c>
      <c r="D77" s="299">
        <v>7664</v>
      </c>
      <c r="E77" s="308">
        <f t="shared" si="4"/>
        <v>6.1</v>
      </c>
      <c r="F77" s="288">
        <v>898</v>
      </c>
      <c r="G77" s="299">
        <v>8039.5621915501533</v>
      </c>
      <c r="H77" s="308">
        <f t="shared" si="5"/>
        <v>6.3</v>
      </c>
      <c r="I77" s="288"/>
      <c r="J77" s="299"/>
      <c r="K77" s="308"/>
      <c r="L77" s="288"/>
      <c r="M77" s="299"/>
      <c r="N77" s="308"/>
      <c r="O77" s="2"/>
      <c r="P77" s="2"/>
      <c r="Q77" s="2"/>
      <c r="R77" s="2"/>
      <c r="S77" s="2"/>
      <c r="T77" s="2"/>
      <c r="U77" s="2"/>
      <c r="V77" s="2"/>
      <c r="W77" s="2"/>
      <c r="X77" s="2"/>
      <c r="Y77" s="2"/>
      <c r="Z77" s="2"/>
      <c r="AA77" s="2"/>
      <c r="AB77" s="2"/>
    </row>
    <row r="78" spans="2:28" ht="18" customHeight="1">
      <c r="B78" s="285" t="s">
        <v>134</v>
      </c>
      <c r="C78" s="290">
        <f>SUM(C71:C77)</f>
        <v>14114</v>
      </c>
      <c r="D78" s="301">
        <v>126181.31258941301</v>
      </c>
      <c r="E78" s="311">
        <v>100</v>
      </c>
      <c r="F78" s="290">
        <f>SUM(F71:F77)</f>
        <v>14206</v>
      </c>
      <c r="G78" s="301">
        <v>127243.25776778597</v>
      </c>
      <c r="H78" s="311">
        <v>100</v>
      </c>
      <c r="I78" s="290"/>
      <c r="J78" s="301"/>
      <c r="K78" s="311"/>
      <c r="L78" s="290"/>
      <c r="M78" s="301"/>
      <c r="N78" s="311"/>
    </row>
    <row r="79" spans="2:28" ht="18" customHeight="1"/>
    <row r="80" spans="2:28" ht="18" customHeight="1"/>
  </sheetData>
  <customSheetViews>
    <customSheetView guid="{D3FC31F0-BD29-4247-B134-2616A8D45937}" showPageBreaks="1" printArea="1" hiddenRows="1" view="pageBreakPreview" topLeftCell="A58">
      <selection activeCell="N69" sqref="N69"/>
      <pageMargins left="0.78740157480314998" right="0.39370078740157499" top="0.78740157480314998" bottom="0.78740157480314998" header="0.511811023622047" footer="0.511811023622047"/>
      <pageSetup paperSize="9" scale="69" fitToWidth="4" orientation="landscape" r:id="rId1"/>
      <headerFooter alignWithMargins="0"/>
    </customSheetView>
    <customSheetView guid="{A6F2385D-50A9-5447-A4CD-F5ACD85E22FA}" showPageBreaks="1" printArea="1" hiddenRows="1" view="pageBreakPreview" topLeftCell="A64">
      <selection activeCell="C77" sqref="C77"/>
      <pageMargins left="0.78740157480314998" right="0.39370078740157499" top="0.78740157480314998" bottom="0.78740157480314998" header="0.511811023622047" footer="0.511811023622047"/>
      <pageSetup paperSize="9" scale="53" fitToWidth="4" orientation="landscape" r:id="rId2"/>
      <headerFooter alignWithMargins="0"/>
    </customSheetView>
    <customSheetView guid="{56C7BEE8-E81C-7344-B1D8-4E7D29FBD2F8}" showPageBreaks="1" printArea="1" hiddenRows="1" view="pageBreakPreview" topLeftCell="A64">
      <selection activeCell="G64" sqref="G64"/>
      <pageMargins left="0.78740157480314998" right="0.39370078740157499" top="0.78740157480314998" bottom="0.78740157480314998" header="0.511811023622047" footer="0.511811023622047"/>
      <pageSetup paperSize="9" scale="53" fitToWidth="4" orientation="landscape" r:id="rId3"/>
      <headerFooter alignWithMargins="0"/>
    </customSheetView>
    <customSheetView guid="{7AC37262-417B-5048-B6DF-80EFAE245CEC}" printArea="1" hiddenRows="1" view="pageBreakPreview" topLeftCell="A64">
      <selection activeCell="H85" sqref="H85"/>
      <pageMargins left="0.78740157480314998" right="0.39370078740157499" top="0.78740157480314998" bottom="0.78740157480314998" header="0.511811023622047" footer="0.511811023622047"/>
      <pageSetup paperSize="9" scale="53" fitToWidth="4" orientation="landscape" r:id="rId4"/>
      <headerFooter alignWithMargins="0"/>
    </customSheetView>
    <customSheetView guid="{79534611-7C05-6D4C-9013-7E1AE78077F5}" showPageBreaks="1" printArea="1" hiddenRows="1" view="pageBreakPreview" topLeftCell="A60">
      <selection activeCell="B61" sqref="B61"/>
      <pageMargins left="0.78740157480314998" right="0.39370078740157499" top="0.78740157480314998" bottom="0.78740157480314998" header="0.511811023622047" footer="0.511811023622047"/>
      <pageSetup paperSize="9" scale="53" fitToWidth="4" orientation="landscape" r:id="rId5"/>
      <headerFooter alignWithMargins="0"/>
    </customSheetView>
  </customSheetViews>
  <mergeCells count="35">
    <mergeCell ref="C3:E3"/>
    <mergeCell ref="F3:H3"/>
    <mergeCell ref="I3:K3"/>
    <mergeCell ref="L3:N3"/>
    <mergeCell ref="C14:E14"/>
    <mergeCell ref="F14:H14"/>
    <mergeCell ref="I14:K14"/>
    <mergeCell ref="L14:N14"/>
    <mergeCell ref="C25:E25"/>
    <mergeCell ref="F25:H25"/>
    <mergeCell ref="I25:K25"/>
    <mergeCell ref="L25:N25"/>
    <mergeCell ref="C36:E36"/>
    <mergeCell ref="F36:H36"/>
    <mergeCell ref="I36:K36"/>
    <mergeCell ref="L36:N36"/>
    <mergeCell ref="C47:E47"/>
    <mergeCell ref="F47:H47"/>
    <mergeCell ref="I47:K47"/>
    <mergeCell ref="L47:N47"/>
    <mergeCell ref="C58:E58"/>
    <mergeCell ref="F58:H58"/>
    <mergeCell ref="I58:K58"/>
    <mergeCell ref="L58:N58"/>
    <mergeCell ref="C69:E69"/>
    <mergeCell ref="F69:H69"/>
    <mergeCell ref="I69:K69"/>
    <mergeCell ref="L69:N69"/>
    <mergeCell ref="B3:B4"/>
    <mergeCell ref="B14:B15"/>
    <mergeCell ref="B25:B26"/>
    <mergeCell ref="B36:B37"/>
    <mergeCell ref="B47:B48"/>
    <mergeCell ref="B58:B59"/>
    <mergeCell ref="B69:B70"/>
  </mergeCells>
  <phoneticPr fontId="9"/>
  <pageMargins left="0.78740157480314998" right="0.39370078740157499" top="0.78740157480314998" bottom="0.78740157480314998" header="0.511811023622047" footer="0.511811023622047"/>
  <pageSetup paperSize="9" scale="53" fitToWidth="4" fitToHeight="1" orientation="landscape" usePrinterDefaults="1" r:id="rId6"/>
  <headerFooter alignWithMargins="0"/>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dimension ref="A1:AI86"/>
  <sheetViews>
    <sheetView view="pageBreakPreview" zoomScaleNormal="75" zoomScaleSheetLayoutView="100" workbookViewId="0">
      <pane xSplit="2" topLeftCell="AB1" activePane="topRight" state="frozen"/>
      <selection pane="topRight" activeCell="AI85" sqref="AI85"/>
    </sheetView>
  </sheetViews>
  <sheetFormatPr defaultColWidth="8.796875" defaultRowHeight="16.2"/>
  <cols>
    <col min="1" max="1" width="1.69921875" style="69" customWidth="1"/>
    <col min="2" max="2" width="12.59765625" style="69" customWidth="1"/>
    <col min="3" max="3" width="10.69921875" style="332" customWidth="1"/>
    <col min="4" max="4" width="6.69921875" style="69" customWidth="1"/>
    <col min="5" max="5" width="7.69921875" style="69" customWidth="1"/>
    <col min="6" max="6" width="10.69921875" style="332" customWidth="1"/>
    <col min="7" max="7" width="6.69921875" style="83" customWidth="1"/>
    <col min="8" max="8" width="7.69921875" style="83" customWidth="1"/>
    <col min="9" max="9" width="10.69921875" style="81" customWidth="1"/>
    <col min="10" max="10" width="6.69921875" style="83" customWidth="1"/>
    <col min="11" max="11" width="8.3984375" style="83" customWidth="1"/>
    <col min="12" max="12" width="10.69921875" style="81" customWidth="1"/>
    <col min="13" max="13" width="6.69921875" style="83" customWidth="1"/>
    <col min="14" max="14" width="7.69921875" style="83" customWidth="1"/>
    <col min="15" max="15" width="10.69921875" style="81" customWidth="1"/>
    <col min="16" max="16" width="6.69921875" style="83" customWidth="1"/>
    <col min="17" max="17" width="7.69921875" style="83" customWidth="1"/>
    <col min="18" max="18" width="10.69921875" style="81" customWidth="1"/>
    <col min="19" max="19" width="6.69921875" style="83" customWidth="1"/>
    <col min="20" max="20" width="7.69921875" style="83" customWidth="1"/>
    <col min="21" max="21" width="9.5" style="69" bestFit="1" customWidth="1"/>
    <col min="22" max="23" width="7.69921875" style="69" customWidth="1"/>
    <col min="24" max="24" width="9.5" style="69" bestFit="1" customWidth="1"/>
    <col min="25" max="26" width="7.69921875" style="69" customWidth="1"/>
    <col min="27" max="27" width="9.5" style="69" bestFit="1" customWidth="1"/>
    <col min="28" max="29" width="7.69921875" style="69" customWidth="1"/>
    <col min="30" max="30" width="10.69921875" style="81" customWidth="1"/>
    <col min="31" max="31" width="6.69921875" style="83" customWidth="1"/>
    <col min="32" max="32" width="7.69921875" style="83" customWidth="1"/>
    <col min="33" max="16384" width="8.796875" style="69"/>
  </cols>
  <sheetData>
    <row r="1" spans="1:32" ht="24.95" customHeight="1">
      <c r="A1" s="4" t="s">
        <v>137</v>
      </c>
      <c r="B1" s="1"/>
      <c r="C1" s="335"/>
      <c r="D1" s="1"/>
      <c r="E1" s="1"/>
      <c r="F1" s="335"/>
      <c r="G1" s="357"/>
      <c r="H1" s="357"/>
      <c r="I1" s="335"/>
      <c r="J1" s="357"/>
      <c r="K1" s="357"/>
      <c r="L1" s="335"/>
      <c r="M1" s="357"/>
      <c r="N1" s="357"/>
      <c r="O1" s="335"/>
      <c r="P1" s="357"/>
      <c r="Q1" s="357"/>
      <c r="R1" s="335"/>
      <c r="S1" s="357"/>
      <c r="T1" s="357"/>
      <c r="U1" s="357"/>
      <c r="V1" s="357"/>
      <c r="W1" s="357"/>
      <c r="X1" s="357"/>
      <c r="Y1" s="357"/>
      <c r="Z1" s="357"/>
      <c r="AA1" s="357"/>
      <c r="AB1" s="357"/>
      <c r="AC1" s="357"/>
      <c r="AD1" s="335"/>
      <c r="AE1" s="357"/>
      <c r="AF1" s="357"/>
    </row>
    <row r="2" spans="1:32" s="70" customFormat="1" ht="13.95">
      <c r="B2" s="333"/>
      <c r="C2" s="336"/>
      <c r="F2" s="336"/>
      <c r="G2" s="358"/>
      <c r="H2" s="358"/>
      <c r="I2" s="366"/>
      <c r="J2" s="358"/>
      <c r="K2" s="358"/>
      <c r="L2" s="366"/>
      <c r="M2" s="358"/>
      <c r="N2" s="358"/>
      <c r="O2" s="366"/>
      <c r="P2" s="358"/>
      <c r="Q2" s="358"/>
      <c r="R2" s="366"/>
      <c r="S2" s="358"/>
      <c r="T2" s="358"/>
      <c r="U2" s="358"/>
      <c r="V2" s="358"/>
      <c r="W2" s="358"/>
      <c r="X2" s="358"/>
      <c r="Y2" s="358"/>
      <c r="Z2" s="358"/>
      <c r="AA2" s="358"/>
      <c r="AB2" s="358"/>
      <c r="AC2" s="358"/>
      <c r="AD2" s="366"/>
      <c r="AE2" s="358"/>
      <c r="AF2" s="358"/>
    </row>
    <row r="3" spans="1:32" s="2" customFormat="1" ht="13.5" hidden="1" customHeight="1">
      <c r="A3" s="2"/>
      <c r="B3" s="90" t="s">
        <v>138</v>
      </c>
      <c r="C3" s="169" t="s">
        <v>84</v>
      </c>
      <c r="D3" s="129"/>
      <c r="E3" s="176"/>
      <c r="F3" s="110" t="s">
        <v>86</v>
      </c>
      <c r="G3" s="129"/>
      <c r="H3" s="150"/>
      <c r="I3" s="169" t="s">
        <v>14</v>
      </c>
      <c r="J3" s="129"/>
      <c r="K3" s="176"/>
      <c r="L3" s="110" t="s">
        <v>29</v>
      </c>
      <c r="M3" s="129"/>
      <c r="N3" s="150"/>
      <c r="O3" s="110" t="s">
        <v>29</v>
      </c>
      <c r="P3" s="129"/>
      <c r="Q3" s="150"/>
      <c r="R3" s="110" t="s">
        <v>29</v>
      </c>
      <c r="S3" s="129"/>
      <c r="T3" s="150"/>
      <c r="U3" s="136"/>
      <c r="V3" s="136"/>
      <c r="W3" s="136"/>
      <c r="X3" s="136"/>
      <c r="Y3" s="136"/>
      <c r="Z3" s="136"/>
      <c r="AA3" s="136"/>
      <c r="AB3" s="136"/>
      <c r="AC3" s="136"/>
      <c r="AD3" s="110" t="s">
        <v>29</v>
      </c>
      <c r="AE3" s="129"/>
      <c r="AF3" s="150"/>
    </row>
    <row r="4" spans="1:32" s="2" customFormat="1" ht="27.15" hidden="1">
      <c r="A4" s="2"/>
      <c r="B4" s="91"/>
      <c r="C4" s="111" t="s">
        <v>89</v>
      </c>
      <c r="D4" s="177" t="s">
        <v>90</v>
      </c>
      <c r="E4" s="347" t="s">
        <v>91</v>
      </c>
      <c r="F4" s="111" t="s">
        <v>89</v>
      </c>
      <c r="G4" s="177" t="s">
        <v>90</v>
      </c>
      <c r="H4" s="347" t="s">
        <v>91</v>
      </c>
      <c r="I4" s="111" t="s">
        <v>89</v>
      </c>
      <c r="J4" s="177" t="s">
        <v>90</v>
      </c>
      <c r="K4" s="347" t="s">
        <v>91</v>
      </c>
      <c r="L4" s="111" t="s">
        <v>89</v>
      </c>
      <c r="M4" s="177" t="s">
        <v>90</v>
      </c>
      <c r="N4" s="347" t="s">
        <v>91</v>
      </c>
      <c r="O4" s="111" t="s">
        <v>89</v>
      </c>
      <c r="P4" s="177" t="s">
        <v>90</v>
      </c>
      <c r="Q4" s="347" t="s">
        <v>91</v>
      </c>
      <c r="R4" s="111" t="s">
        <v>89</v>
      </c>
      <c r="S4" s="177" t="s">
        <v>90</v>
      </c>
      <c r="T4" s="347" t="s">
        <v>91</v>
      </c>
      <c r="U4" s="247"/>
      <c r="V4" s="247"/>
      <c r="W4" s="247"/>
      <c r="X4" s="247"/>
      <c r="Y4" s="247"/>
      <c r="Z4" s="247"/>
      <c r="AA4" s="247"/>
      <c r="AB4" s="247"/>
      <c r="AC4" s="247"/>
      <c r="AD4" s="111" t="s">
        <v>89</v>
      </c>
      <c r="AE4" s="376" t="s">
        <v>90</v>
      </c>
      <c r="AF4" s="377" t="s">
        <v>91</v>
      </c>
    </row>
    <row r="5" spans="1:32" s="2" customFormat="1" ht="18" hidden="1" customHeight="1">
      <c r="A5" s="2"/>
      <c r="B5" s="92" t="s">
        <v>139</v>
      </c>
      <c r="C5" s="112">
        <v>271380</v>
      </c>
      <c r="D5" s="139">
        <v>1.1000000000000001</v>
      </c>
      <c r="E5" s="348">
        <v>0</v>
      </c>
      <c r="F5" s="171">
        <v>267028</v>
      </c>
      <c r="G5" s="359">
        <v>1.1000000000000001</v>
      </c>
      <c r="H5" s="363">
        <v>-1.6</v>
      </c>
      <c r="I5" s="112">
        <v>270464</v>
      </c>
      <c r="J5" s="359">
        <v>0.9</v>
      </c>
      <c r="K5" s="367">
        <v>1.3</v>
      </c>
      <c r="L5" s="171">
        <v>260439</v>
      </c>
      <c r="M5" s="139">
        <v>0.7</v>
      </c>
      <c r="N5" s="159">
        <v>-3.7</v>
      </c>
      <c r="O5" s="171">
        <v>260439</v>
      </c>
      <c r="P5" s="139">
        <v>0.7</v>
      </c>
      <c r="Q5" s="159">
        <v>-3.7</v>
      </c>
      <c r="R5" s="171">
        <v>260439</v>
      </c>
      <c r="S5" s="139">
        <v>0.7</v>
      </c>
      <c r="T5" s="159">
        <v>-3.7</v>
      </c>
      <c r="U5" s="152"/>
      <c r="V5" s="152"/>
      <c r="W5" s="152"/>
      <c r="X5" s="152"/>
      <c r="Y5" s="152"/>
      <c r="Z5" s="152"/>
      <c r="AA5" s="152"/>
      <c r="AB5" s="152"/>
      <c r="AC5" s="152"/>
      <c r="AD5" s="120">
        <v>260439</v>
      </c>
      <c r="AE5" s="143">
        <v>0.7</v>
      </c>
      <c r="AF5" s="164">
        <v>-3.7</v>
      </c>
    </row>
    <row r="6" spans="1:32" s="2" customFormat="1" ht="18" hidden="1" customHeight="1">
      <c r="A6" s="2"/>
      <c r="B6" s="93" t="s">
        <v>140</v>
      </c>
      <c r="C6" s="113">
        <v>3138974</v>
      </c>
      <c r="D6" s="140">
        <v>12.4</v>
      </c>
      <c r="E6" s="349">
        <v>15.4</v>
      </c>
      <c r="F6" s="172">
        <v>3173042</v>
      </c>
      <c r="G6" s="360">
        <v>12.5</v>
      </c>
      <c r="H6" s="364">
        <v>1.1000000000000001</v>
      </c>
      <c r="I6" s="113">
        <v>2980140</v>
      </c>
      <c r="J6" s="360">
        <v>10.3</v>
      </c>
      <c r="K6" s="368">
        <v>-6.1</v>
      </c>
      <c r="L6" s="172">
        <v>3184039</v>
      </c>
      <c r="M6" s="140">
        <v>8.8000000000000007</v>
      </c>
      <c r="N6" s="160">
        <v>6.8</v>
      </c>
      <c r="O6" s="172">
        <v>3184039</v>
      </c>
      <c r="P6" s="140">
        <v>8.8000000000000007</v>
      </c>
      <c r="Q6" s="160">
        <v>6.8</v>
      </c>
      <c r="R6" s="172">
        <v>3184039</v>
      </c>
      <c r="S6" s="140">
        <v>8.8000000000000007</v>
      </c>
      <c r="T6" s="160">
        <v>6.8</v>
      </c>
      <c r="U6" s="153"/>
      <c r="V6" s="153"/>
      <c r="W6" s="153"/>
      <c r="X6" s="153"/>
      <c r="Y6" s="153"/>
      <c r="Z6" s="153"/>
      <c r="AA6" s="153"/>
      <c r="AB6" s="153"/>
      <c r="AC6" s="153"/>
      <c r="AD6" s="121">
        <v>3184039</v>
      </c>
      <c r="AE6" s="144">
        <v>8.8000000000000007</v>
      </c>
      <c r="AF6" s="165">
        <v>6.8</v>
      </c>
    </row>
    <row r="7" spans="1:32" s="2" customFormat="1" ht="18" hidden="1" customHeight="1">
      <c r="A7" s="2"/>
      <c r="B7" s="93" t="s">
        <v>141</v>
      </c>
      <c r="C7" s="113">
        <v>5130841</v>
      </c>
      <c r="D7" s="140">
        <v>20.3</v>
      </c>
      <c r="E7" s="349">
        <v>6.7</v>
      </c>
      <c r="F7" s="172">
        <v>5350006</v>
      </c>
      <c r="G7" s="360">
        <v>21.1</v>
      </c>
      <c r="H7" s="364">
        <v>4.3</v>
      </c>
      <c r="I7" s="113">
        <v>5904436</v>
      </c>
      <c r="J7" s="360">
        <v>20.399999999999999</v>
      </c>
      <c r="K7" s="368">
        <v>10.4</v>
      </c>
      <c r="L7" s="172">
        <v>7986746</v>
      </c>
      <c r="M7" s="140">
        <v>22</v>
      </c>
      <c r="N7" s="160">
        <v>35.299999999999997</v>
      </c>
      <c r="O7" s="172">
        <v>7986746</v>
      </c>
      <c r="P7" s="140">
        <v>22</v>
      </c>
      <c r="Q7" s="160">
        <v>35.299999999999997</v>
      </c>
      <c r="R7" s="172">
        <v>7986746</v>
      </c>
      <c r="S7" s="140">
        <v>22</v>
      </c>
      <c r="T7" s="160">
        <v>35.299999999999997</v>
      </c>
      <c r="U7" s="153"/>
      <c r="V7" s="153"/>
      <c r="W7" s="153"/>
      <c r="X7" s="153"/>
      <c r="Y7" s="153"/>
      <c r="Z7" s="153"/>
      <c r="AA7" s="153"/>
      <c r="AB7" s="153"/>
      <c r="AC7" s="153"/>
      <c r="AD7" s="121">
        <v>7986746</v>
      </c>
      <c r="AE7" s="144">
        <v>22</v>
      </c>
      <c r="AF7" s="165">
        <v>35.299999999999997</v>
      </c>
    </row>
    <row r="8" spans="1:32" s="2" customFormat="1" ht="18" hidden="1" customHeight="1">
      <c r="A8" s="2"/>
      <c r="B8" s="93" t="s">
        <v>142</v>
      </c>
      <c r="C8" s="113">
        <v>2317356</v>
      </c>
      <c r="D8" s="140">
        <v>9.1999999999999993</v>
      </c>
      <c r="E8" s="349">
        <v>-14.6</v>
      </c>
      <c r="F8" s="172">
        <v>2267926</v>
      </c>
      <c r="G8" s="360">
        <v>8.9</v>
      </c>
      <c r="H8" s="364">
        <v>-2.1</v>
      </c>
      <c r="I8" s="113">
        <v>2505610</v>
      </c>
      <c r="J8" s="360">
        <v>8.6</v>
      </c>
      <c r="K8" s="368">
        <v>10.5</v>
      </c>
      <c r="L8" s="172">
        <v>2597128</v>
      </c>
      <c r="M8" s="140">
        <v>7.1</v>
      </c>
      <c r="N8" s="160">
        <v>3.7</v>
      </c>
      <c r="O8" s="172">
        <v>2597128</v>
      </c>
      <c r="P8" s="140">
        <v>7.1</v>
      </c>
      <c r="Q8" s="160">
        <v>3.7</v>
      </c>
      <c r="R8" s="172">
        <v>2597128</v>
      </c>
      <c r="S8" s="140">
        <v>7.1</v>
      </c>
      <c r="T8" s="160">
        <v>3.7</v>
      </c>
      <c r="U8" s="153"/>
      <c r="V8" s="153"/>
      <c r="W8" s="153"/>
      <c r="X8" s="153"/>
      <c r="Y8" s="153"/>
      <c r="Z8" s="153"/>
      <c r="AA8" s="153"/>
      <c r="AB8" s="153"/>
      <c r="AC8" s="153"/>
      <c r="AD8" s="121">
        <v>2597128</v>
      </c>
      <c r="AE8" s="144">
        <v>7.1</v>
      </c>
      <c r="AF8" s="165">
        <v>3.7</v>
      </c>
    </row>
    <row r="9" spans="1:32" s="2" customFormat="1" ht="18" hidden="1" customHeight="1">
      <c r="A9" s="2"/>
      <c r="B9" s="93" t="s">
        <v>143</v>
      </c>
      <c r="C9" s="113">
        <v>108851</v>
      </c>
      <c r="D9" s="140">
        <v>0.4</v>
      </c>
      <c r="E9" s="349">
        <v>12.3</v>
      </c>
      <c r="F9" s="172">
        <v>79206</v>
      </c>
      <c r="G9" s="360">
        <v>0.3</v>
      </c>
      <c r="H9" s="364">
        <v>-27.2</v>
      </c>
      <c r="I9" s="113">
        <v>75413</v>
      </c>
      <c r="J9" s="360">
        <v>0.3</v>
      </c>
      <c r="K9" s="368">
        <v>-4.8</v>
      </c>
      <c r="L9" s="172">
        <v>80464</v>
      </c>
      <c r="M9" s="140">
        <v>0.2</v>
      </c>
      <c r="N9" s="160">
        <v>6.7</v>
      </c>
      <c r="O9" s="172">
        <v>80464</v>
      </c>
      <c r="P9" s="140">
        <v>0.2</v>
      </c>
      <c r="Q9" s="160">
        <v>6.7</v>
      </c>
      <c r="R9" s="172">
        <v>80464</v>
      </c>
      <c r="S9" s="140">
        <v>0.2</v>
      </c>
      <c r="T9" s="160">
        <v>6.7</v>
      </c>
      <c r="U9" s="153"/>
      <c r="V9" s="153"/>
      <c r="W9" s="153"/>
      <c r="X9" s="153"/>
      <c r="Y9" s="153"/>
      <c r="Z9" s="153"/>
      <c r="AA9" s="153"/>
      <c r="AB9" s="153"/>
      <c r="AC9" s="153"/>
      <c r="AD9" s="121">
        <v>80464</v>
      </c>
      <c r="AE9" s="144">
        <v>0.2</v>
      </c>
      <c r="AF9" s="165">
        <v>6.7</v>
      </c>
    </row>
    <row r="10" spans="1:32" s="2" customFormat="1" ht="18" hidden="1" customHeight="1">
      <c r="A10" s="2"/>
      <c r="B10" s="93" t="s">
        <v>144</v>
      </c>
      <c r="C10" s="113">
        <v>37311</v>
      </c>
      <c r="D10" s="140">
        <v>0.2</v>
      </c>
      <c r="E10" s="349">
        <v>13.5</v>
      </c>
      <c r="F10" s="172">
        <v>38669</v>
      </c>
      <c r="G10" s="360">
        <v>0.2</v>
      </c>
      <c r="H10" s="364">
        <v>3.6</v>
      </c>
      <c r="I10" s="113">
        <v>30819</v>
      </c>
      <c r="J10" s="360">
        <v>0.1</v>
      </c>
      <c r="K10" s="368">
        <v>-20.3</v>
      </c>
      <c r="L10" s="172">
        <v>45824</v>
      </c>
      <c r="M10" s="140">
        <v>0.1</v>
      </c>
      <c r="N10" s="160">
        <v>48.7</v>
      </c>
      <c r="O10" s="172">
        <v>45824</v>
      </c>
      <c r="P10" s="140">
        <v>0.1</v>
      </c>
      <c r="Q10" s="160">
        <v>48.7</v>
      </c>
      <c r="R10" s="172">
        <v>45824</v>
      </c>
      <c r="S10" s="140">
        <v>0.1</v>
      </c>
      <c r="T10" s="160">
        <v>48.7</v>
      </c>
      <c r="U10" s="153"/>
      <c r="V10" s="153"/>
      <c r="W10" s="153"/>
      <c r="X10" s="153"/>
      <c r="Y10" s="153"/>
      <c r="Z10" s="153"/>
      <c r="AA10" s="153"/>
      <c r="AB10" s="153"/>
      <c r="AC10" s="153"/>
      <c r="AD10" s="121">
        <v>45824</v>
      </c>
      <c r="AE10" s="144">
        <v>0.1</v>
      </c>
      <c r="AF10" s="165">
        <v>48.7</v>
      </c>
    </row>
    <row r="11" spans="1:32" s="2" customFormat="1" ht="18" hidden="1" customHeight="1">
      <c r="A11" s="2"/>
      <c r="B11" s="93" t="s">
        <v>145</v>
      </c>
      <c r="C11" s="113">
        <v>197184</v>
      </c>
      <c r="D11" s="140">
        <v>0.8</v>
      </c>
      <c r="E11" s="349">
        <v>8.5</v>
      </c>
      <c r="F11" s="172">
        <v>295434</v>
      </c>
      <c r="G11" s="360">
        <v>1.2</v>
      </c>
      <c r="H11" s="364">
        <v>49.8</v>
      </c>
      <c r="I11" s="113">
        <v>787159</v>
      </c>
      <c r="J11" s="360">
        <v>2.7</v>
      </c>
      <c r="K11" s="368">
        <v>166.4</v>
      </c>
      <c r="L11" s="172">
        <v>774665</v>
      </c>
      <c r="M11" s="140">
        <v>2.1</v>
      </c>
      <c r="N11" s="160">
        <v>-1.6</v>
      </c>
      <c r="O11" s="172">
        <v>774665</v>
      </c>
      <c r="P11" s="140">
        <v>2.1</v>
      </c>
      <c r="Q11" s="160">
        <v>-1.6</v>
      </c>
      <c r="R11" s="172">
        <v>774665</v>
      </c>
      <c r="S11" s="140">
        <v>2.1</v>
      </c>
      <c r="T11" s="160">
        <v>-1.6</v>
      </c>
      <c r="U11" s="153"/>
      <c r="V11" s="153"/>
      <c r="W11" s="153"/>
      <c r="X11" s="153"/>
      <c r="Y11" s="153"/>
      <c r="Z11" s="153"/>
      <c r="AA11" s="153"/>
      <c r="AB11" s="153"/>
      <c r="AC11" s="153"/>
      <c r="AD11" s="121">
        <v>774665</v>
      </c>
      <c r="AE11" s="144">
        <v>2.1</v>
      </c>
      <c r="AF11" s="165">
        <v>-1.6</v>
      </c>
    </row>
    <row r="12" spans="1:32" s="2" customFormat="1" ht="18" hidden="1" customHeight="1">
      <c r="A12" s="2"/>
      <c r="B12" s="93" t="s">
        <v>146</v>
      </c>
      <c r="C12" s="113">
        <v>5310119</v>
      </c>
      <c r="D12" s="140">
        <v>21</v>
      </c>
      <c r="E12" s="349">
        <v>-9.5</v>
      </c>
      <c r="F12" s="172">
        <v>4606739</v>
      </c>
      <c r="G12" s="360">
        <v>18.100000000000001</v>
      </c>
      <c r="H12" s="364">
        <v>-13.9</v>
      </c>
      <c r="I12" s="113">
        <v>4231918</v>
      </c>
      <c r="J12" s="360">
        <v>14.6</v>
      </c>
      <c r="K12" s="368">
        <v>-8.1</v>
      </c>
      <c r="L12" s="172">
        <v>5006980</v>
      </c>
      <c r="M12" s="140">
        <v>13.8</v>
      </c>
      <c r="N12" s="160">
        <v>18.3</v>
      </c>
      <c r="O12" s="172">
        <v>5006980</v>
      </c>
      <c r="P12" s="140">
        <v>13.8</v>
      </c>
      <c r="Q12" s="160">
        <v>18.3</v>
      </c>
      <c r="R12" s="172">
        <v>5006980</v>
      </c>
      <c r="S12" s="140">
        <v>13.8</v>
      </c>
      <c r="T12" s="160">
        <v>18.3</v>
      </c>
      <c r="U12" s="153"/>
      <c r="V12" s="153"/>
      <c r="W12" s="153"/>
      <c r="X12" s="153"/>
      <c r="Y12" s="153"/>
      <c r="Z12" s="153"/>
      <c r="AA12" s="153"/>
      <c r="AB12" s="153"/>
      <c r="AC12" s="153"/>
      <c r="AD12" s="121">
        <v>5006980</v>
      </c>
      <c r="AE12" s="144">
        <v>13.8</v>
      </c>
      <c r="AF12" s="165">
        <v>18.3</v>
      </c>
    </row>
    <row r="13" spans="1:32" s="2" customFormat="1" ht="18" hidden="1" customHeight="1">
      <c r="A13" s="2"/>
      <c r="B13" s="93" t="s">
        <v>148</v>
      </c>
      <c r="C13" s="113">
        <v>686666</v>
      </c>
      <c r="D13" s="140">
        <v>2.7</v>
      </c>
      <c r="E13" s="349">
        <v>3.8</v>
      </c>
      <c r="F13" s="172">
        <v>738472</v>
      </c>
      <c r="G13" s="360">
        <v>2.9</v>
      </c>
      <c r="H13" s="364">
        <v>7.5</v>
      </c>
      <c r="I13" s="113">
        <v>767586</v>
      </c>
      <c r="J13" s="360">
        <v>2.6</v>
      </c>
      <c r="K13" s="368">
        <v>3.9</v>
      </c>
      <c r="L13" s="172">
        <v>614826</v>
      </c>
      <c r="M13" s="140">
        <v>1.7</v>
      </c>
      <c r="N13" s="160">
        <v>-19.899999999999999</v>
      </c>
      <c r="O13" s="172">
        <v>614826</v>
      </c>
      <c r="P13" s="140">
        <v>1.7</v>
      </c>
      <c r="Q13" s="160">
        <v>-19.899999999999999</v>
      </c>
      <c r="R13" s="172">
        <v>614826</v>
      </c>
      <c r="S13" s="140">
        <v>1.7</v>
      </c>
      <c r="T13" s="160">
        <v>-19.899999999999999</v>
      </c>
      <c r="U13" s="153"/>
      <c r="V13" s="153"/>
      <c r="W13" s="153"/>
      <c r="X13" s="153"/>
      <c r="Y13" s="153"/>
      <c r="Z13" s="153"/>
      <c r="AA13" s="153"/>
      <c r="AB13" s="153"/>
      <c r="AC13" s="153"/>
      <c r="AD13" s="121">
        <v>614826</v>
      </c>
      <c r="AE13" s="144">
        <v>1.7</v>
      </c>
      <c r="AF13" s="165">
        <v>-19.899999999999999</v>
      </c>
    </row>
    <row r="14" spans="1:32" s="2" customFormat="1" ht="18" hidden="1" customHeight="1">
      <c r="A14" s="2"/>
      <c r="B14" s="93" t="s">
        <v>149</v>
      </c>
      <c r="C14" s="113">
        <v>4803853</v>
      </c>
      <c r="D14" s="140">
        <v>19</v>
      </c>
      <c r="E14" s="349">
        <v>-60.1</v>
      </c>
      <c r="F14" s="172">
        <v>4200859</v>
      </c>
      <c r="G14" s="360">
        <v>16.5</v>
      </c>
      <c r="H14" s="364">
        <v>-12.6</v>
      </c>
      <c r="I14" s="113">
        <v>6564949</v>
      </c>
      <c r="J14" s="360">
        <v>22.7</v>
      </c>
      <c r="K14" s="368">
        <v>56.3</v>
      </c>
      <c r="L14" s="172">
        <v>3585374</v>
      </c>
      <c r="M14" s="140">
        <v>9.9</v>
      </c>
      <c r="N14" s="160">
        <v>-45.4</v>
      </c>
      <c r="O14" s="172">
        <v>3585374</v>
      </c>
      <c r="P14" s="140">
        <v>9.9</v>
      </c>
      <c r="Q14" s="160">
        <v>-45.4</v>
      </c>
      <c r="R14" s="172">
        <v>3585374</v>
      </c>
      <c r="S14" s="140">
        <v>9.9</v>
      </c>
      <c r="T14" s="160">
        <v>-45.4</v>
      </c>
      <c r="U14" s="153"/>
      <c r="V14" s="153"/>
      <c r="W14" s="153"/>
      <c r="X14" s="153"/>
      <c r="Y14" s="153"/>
      <c r="Z14" s="153"/>
      <c r="AA14" s="153"/>
      <c r="AB14" s="153"/>
      <c r="AC14" s="153"/>
      <c r="AD14" s="121">
        <v>3585374</v>
      </c>
      <c r="AE14" s="144">
        <v>9.9</v>
      </c>
      <c r="AF14" s="165">
        <v>-45.4</v>
      </c>
    </row>
    <row r="15" spans="1:32" s="2" customFormat="1" ht="18" hidden="1" customHeight="1">
      <c r="A15" s="2"/>
      <c r="B15" s="93" t="s">
        <v>151</v>
      </c>
      <c r="C15" s="113">
        <v>582</v>
      </c>
      <c r="D15" s="140">
        <v>0</v>
      </c>
      <c r="E15" s="349" t="s">
        <v>99</v>
      </c>
      <c r="F15" s="172">
        <v>5910</v>
      </c>
      <c r="G15" s="360">
        <v>0</v>
      </c>
      <c r="H15" s="364">
        <v>915.5</v>
      </c>
      <c r="I15" s="113">
        <v>10</v>
      </c>
      <c r="J15" s="360">
        <v>0</v>
      </c>
      <c r="K15" s="368">
        <v>-99.8</v>
      </c>
      <c r="L15" s="172">
        <v>6789</v>
      </c>
      <c r="M15" s="140">
        <v>0</v>
      </c>
      <c r="N15" s="160">
        <v>67790</v>
      </c>
      <c r="O15" s="172">
        <v>6789</v>
      </c>
      <c r="P15" s="140">
        <v>0</v>
      </c>
      <c r="Q15" s="160">
        <v>67790</v>
      </c>
      <c r="R15" s="172">
        <v>6789</v>
      </c>
      <c r="S15" s="140">
        <v>0</v>
      </c>
      <c r="T15" s="160">
        <v>67790</v>
      </c>
      <c r="U15" s="153"/>
      <c r="V15" s="153"/>
      <c r="W15" s="153"/>
      <c r="X15" s="153"/>
      <c r="Y15" s="153"/>
      <c r="Z15" s="153"/>
      <c r="AA15" s="153"/>
      <c r="AB15" s="153"/>
      <c r="AC15" s="153"/>
      <c r="AD15" s="121">
        <v>6789</v>
      </c>
      <c r="AE15" s="144">
        <v>0</v>
      </c>
      <c r="AF15" s="165">
        <v>67790</v>
      </c>
    </row>
    <row r="16" spans="1:32" s="2" customFormat="1" ht="18" hidden="1" customHeight="1">
      <c r="A16" s="2"/>
      <c r="B16" s="93" t="s">
        <v>152</v>
      </c>
      <c r="C16" s="113">
        <v>3082623</v>
      </c>
      <c r="D16" s="140">
        <v>12.2</v>
      </c>
      <c r="E16" s="349">
        <v>-12.3</v>
      </c>
      <c r="F16" s="172">
        <v>4070423</v>
      </c>
      <c r="G16" s="360">
        <v>16</v>
      </c>
      <c r="H16" s="364">
        <v>32</v>
      </c>
      <c r="I16" s="113">
        <v>4161594</v>
      </c>
      <c r="J16" s="360">
        <v>14.4</v>
      </c>
      <c r="K16" s="368">
        <v>2.2000000000000002</v>
      </c>
      <c r="L16" s="172">
        <v>11501830</v>
      </c>
      <c r="M16" s="140">
        <v>31.7</v>
      </c>
      <c r="N16" s="160">
        <v>176.4</v>
      </c>
      <c r="O16" s="172">
        <v>11501830</v>
      </c>
      <c r="P16" s="140">
        <v>31.7</v>
      </c>
      <c r="Q16" s="160">
        <v>176.4</v>
      </c>
      <c r="R16" s="172">
        <v>11501830</v>
      </c>
      <c r="S16" s="140">
        <v>31.7</v>
      </c>
      <c r="T16" s="160">
        <v>176.4</v>
      </c>
      <c r="U16" s="153"/>
      <c r="V16" s="153"/>
      <c r="W16" s="153"/>
      <c r="X16" s="153"/>
      <c r="Y16" s="153"/>
      <c r="Z16" s="153"/>
      <c r="AA16" s="153"/>
      <c r="AB16" s="153"/>
      <c r="AC16" s="153"/>
      <c r="AD16" s="121">
        <v>11501830</v>
      </c>
      <c r="AE16" s="144">
        <v>31.7</v>
      </c>
      <c r="AF16" s="165">
        <v>176.4</v>
      </c>
    </row>
    <row r="17" spans="2:32" s="2" customFormat="1" ht="18" hidden="1" customHeight="1">
      <c r="B17" s="93" t="s">
        <v>154</v>
      </c>
      <c r="C17" s="113">
        <v>169026</v>
      </c>
      <c r="D17" s="140">
        <v>0.7</v>
      </c>
      <c r="E17" s="349">
        <v>-58.2</v>
      </c>
      <c r="F17" s="172">
        <v>286370</v>
      </c>
      <c r="G17" s="360">
        <v>1.2</v>
      </c>
      <c r="H17" s="364">
        <v>69.400000000000006</v>
      </c>
      <c r="I17" s="113">
        <v>702842</v>
      </c>
      <c r="J17" s="360">
        <v>2.4</v>
      </c>
      <c r="K17" s="368">
        <v>145.4</v>
      </c>
      <c r="L17" s="172">
        <v>701969</v>
      </c>
      <c r="M17" s="140">
        <v>1.9</v>
      </c>
      <c r="N17" s="160">
        <v>-0.1</v>
      </c>
      <c r="O17" s="172">
        <v>701969</v>
      </c>
      <c r="P17" s="140">
        <v>1.9</v>
      </c>
      <c r="Q17" s="160">
        <v>-0.1</v>
      </c>
      <c r="R17" s="172">
        <v>701969</v>
      </c>
      <c r="S17" s="140">
        <v>1.9</v>
      </c>
      <c r="T17" s="160">
        <v>-0.1</v>
      </c>
      <c r="U17" s="153"/>
      <c r="V17" s="153"/>
      <c r="W17" s="153"/>
      <c r="X17" s="153"/>
      <c r="Y17" s="153"/>
      <c r="Z17" s="153"/>
      <c r="AA17" s="153"/>
      <c r="AB17" s="153"/>
      <c r="AC17" s="153"/>
      <c r="AD17" s="121">
        <v>701969</v>
      </c>
      <c r="AE17" s="144">
        <v>1.9</v>
      </c>
      <c r="AF17" s="165">
        <v>-0.1</v>
      </c>
    </row>
    <row r="18" spans="2:32" s="2" customFormat="1" ht="18" hidden="1" customHeight="1">
      <c r="B18" s="334" t="s">
        <v>115</v>
      </c>
      <c r="C18" s="115">
        <v>25254766</v>
      </c>
      <c r="D18" s="343">
        <v>100</v>
      </c>
      <c r="E18" s="350">
        <v>-24.2</v>
      </c>
      <c r="F18" s="174">
        <v>25380084</v>
      </c>
      <c r="G18" s="361">
        <v>100</v>
      </c>
      <c r="H18" s="365">
        <v>0.5</v>
      </c>
      <c r="I18" s="115">
        <v>28982940</v>
      </c>
      <c r="J18" s="361">
        <v>100</v>
      </c>
      <c r="K18" s="369">
        <v>14.2</v>
      </c>
      <c r="L18" s="174">
        <v>36347073</v>
      </c>
      <c r="M18" s="343">
        <v>100</v>
      </c>
      <c r="N18" s="162">
        <v>25.4</v>
      </c>
      <c r="O18" s="174">
        <v>36347073</v>
      </c>
      <c r="P18" s="343">
        <v>100</v>
      </c>
      <c r="Q18" s="162">
        <v>25.4</v>
      </c>
      <c r="R18" s="174">
        <v>36347073</v>
      </c>
      <c r="S18" s="343">
        <v>100</v>
      </c>
      <c r="T18" s="162">
        <v>25.4</v>
      </c>
      <c r="U18" s="155"/>
      <c r="V18" s="155"/>
      <c r="W18" s="155"/>
      <c r="X18" s="155"/>
      <c r="Y18" s="155"/>
      <c r="Z18" s="155"/>
      <c r="AA18" s="155"/>
      <c r="AB18" s="155"/>
      <c r="AC18" s="155"/>
      <c r="AD18" s="123">
        <v>36347073</v>
      </c>
      <c r="AE18" s="141">
        <v>100</v>
      </c>
      <c r="AF18" s="183">
        <v>25.4</v>
      </c>
    </row>
    <row r="19" spans="2:32" s="2" customFormat="1" ht="18" hidden="1" customHeight="1">
      <c r="B19" s="2"/>
      <c r="C19" s="87"/>
      <c r="D19" s="2"/>
      <c r="E19" s="2"/>
      <c r="F19" s="87"/>
      <c r="G19" s="362"/>
      <c r="H19" s="362"/>
      <c r="I19" s="87"/>
      <c r="J19" s="362"/>
      <c r="K19" s="362"/>
      <c r="L19" s="87"/>
      <c r="M19" s="362"/>
      <c r="N19" s="362"/>
      <c r="O19" s="87"/>
      <c r="P19" s="362"/>
      <c r="Q19" s="362"/>
      <c r="R19" s="87"/>
      <c r="S19" s="362"/>
      <c r="T19" s="362"/>
      <c r="U19" s="362"/>
      <c r="V19" s="362"/>
      <c r="W19" s="362"/>
      <c r="X19" s="362"/>
      <c r="Y19" s="362"/>
      <c r="Z19" s="362"/>
      <c r="AA19" s="362"/>
      <c r="AB19" s="362"/>
      <c r="AC19" s="362"/>
      <c r="AD19" s="87"/>
      <c r="AE19" s="362"/>
      <c r="AF19" s="362"/>
    </row>
    <row r="20" spans="2:32" s="70" customFormat="1" ht="18" hidden="1" customHeight="1">
      <c r="B20" s="90" t="s">
        <v>138</v>
      </c>
      <c r="C20" s="110" t="s">
        <v>42</v>
      </c>
      <c r="D20" s="129"/>
      <c r="E20" s="150"/>
      <c r="F20" s="110" t="s">
        <v>28</v>
      </c>
      <c r="G20" s="129"/>
      <c r="H20" s="150"/>
      <c r="I20" s="110" t="s">
        <v>46</v>
      </c>
      <c r="J20" s="129"/>
      <c r="K20" s="150"/>
      <c r="L20" s="110" t="s">
        <v>49</v>
      </c>
      <c r="M20" s="129"/>
      <c r="N20" s="150"/>
      <c r="O20" s="110" t="s">
        <v>49</v>
      </c>
      <c r="P20" s="129"/>
      <c r="Q20" s="150"/>
      <c r="R20" s="110" t="s">
        <v>49</v>
      </c>
      <c r="S20" s="129"/>
      <c r="T20" s="150"/>
      <c r="U20" s="136"/>
      <c r="V20" s="136"/>
      <c r="W20" s="136"/>
      <c r="X20" s="136"/>
      <c r="Y20" s="136"/>
      <c r="Z20" s="136"/>
      <c r="AA20" s="136"/>
      <c r="AB20" s="136"/>
      <c r="AC20" s="136"/>
      <c r="AD20" s="110" t="s">
        <v>49</v>
      </c>
      <c r="AE20" s="129"/>
      <c r="AF20" s="150"/>
    </row>
    <row r="21" spans="2:32" ht="27.15" hidden="1">
      <c r="B21" s="91"/>
      <c r="C21" s="111" t="s">
        <v>89</v>
      </c>
      <c r="D21" s="177" t="s">
        <v>90</v>
      </c>
      <c r="E21" s="347" t="s">
        <v>91</v>
      </c>
      <c r="F21" s="111" t="s">
        <v>89</v>
      </c>
      <c r="G21" s="177" t="s">
        <v>90</v>
      </c>
      <c r="H21" s="347" t="s">
        <v>91</v>
      </c>
      <c r="I21" s="111" t="s">
        <v>89</v>
      </c>
      <c r="J21" s="177" t="s">
        <v>90</v>
      </c>
      <c r="K21" s="347" t="s">
        <v>91</v>
      </c>
      <c r="L21" s="111" t="s">
        <v>89</v>
      </c>
      <c r="M21" s="177" t="s">
        <v>90</v>
      </c>
      <c r="N21" s="347" t="s">
        <v>91</v>
      </c>
      <c r="O21" s="111" t="s">
        <v>89</v>
      </c>
      <c r="P21" s="177" t="s">
        <v>90</v>
      </c>
      <c r="Q21" s="347" t="s">
        <v>91</v>
      </c>
      <c r="R21" s="111" t="s">
        <v>89</v>
      </c>
      <c r="S21" s="177" t="s">
        <v>90</v>
      </c>
      <c r="T21" s="347" t="s">
        <v>91</v>
      </c>
      <c r="U21" s="247"/>
      <c r="V21" s="247"/>
      <c r="W21" s="247"/>
      <c r="X21" s="247"/>
      <c r="Y21" s="247"/>
      <c r="Z21" s="247"/>
      <c r="AA21" s="247"/>
      <c r="AB21" s="247"/>
      <c r="AC21" s="247"/>
      <c r="AD21" s="111" t="s">
        <v>89</v>
      </c>
      <c r="AE21" s="376" t="s">
        <v>90</v>
      </c>
      <c r="AF21" s="377" t="s">
        <v>91</v>
      </c>
    </row>
    <row r="22" spans="2:32" ht="18" hidden="1" customHeight="1">
      <c r="B22" s="92" t="s">
        <v>139</v>
      </c>
      <c r="C22" s="337">
        <v>271596</v>
      </c>
      <c r="D22" s="344">
        <v>1</v>
      </c>
      <c r="E22" s="351">
        <v>2.6</v>
      </c>
      <c r="F22" s="340">
        <v>256788</v>
      </c>
      <c r="G22" s="344">
        <v>0.9</v>
      </c>
      <c r="H22" s="354">
        <v>-5.5</v>
      </c>
      <c r="I22" s="337">
        <v>269780</v>
      </c>
      <c r="J22" s="344">
        <v>1</v>
      </c>
      <c r="K22" s="351">
        <v>5.0599999999999996</v>
      </c>
      <c r="L22" s="370">
        <v>256047</v>
      </c>
      <c r="M22" s="344">
        <v>0.9</v>
      </c>
      <c r="N22" s="354">
        <v>-5.09</v>
      </c>
      <c r="O22" s="370">
        <v>256047</v>
      </c>
      <c r="P22" s="344">
        <v>0.9</v>
      </c>
      <c r="Q22" s="354">
        <v>-5.09</v>
      </c>
      <c r="R22" s="370">
        <v>256047</v>
      </c>
      <c r="S22" s="344">
        <v>0.9</v>
      </c>
      <c r="T22" s="354">
        <v>-5.09</v>
      </c>
      <c r="U22" s="373"/>
      <c r="V22" s="373"/>
      <c r="W22" s="373"/>
      <c r="X22" s="373"/>
      <c r="Y22" s="373"/>
      <c r="Z22" s="373"/>
      <c r="AA22" s="373"/>
      <c r="AB22" s="373"/>
      <c r="AC22" s="373"/>
      <c r="AD22" s="370">
        <v>256047</v>
      </c>
      <c r="AE22" s="378">
        <v>0.9</v>
      </c>
      <c r="AF22" s="381">
        <v>-5.09</v>
      </c>
    </row>
    <row r="23" spans="2:32" ht="18" hidden="1" customHeight="1">
      <c r="B23" s="93" t="s">
        <v>140</v>
      </c>
      <c r="C23" s="338">
        <v>3070442</v>
      </c>
      <c r="D23" s="345">
        <v>11.2</v>
      </c>
      <c r="E23" s="352">
        <v>0.7</v>
      </c>
      <c r="F23" s="341">
        <v>3086032</v>
      </c>
      <c r="G23" s="345">
        <v>10.5</v>
      </c>
      <c r="H23" s="355">
        <v>0.5</v>
      </c>
      <c r="I23" s="338">
        <v>2750015</v>
      </c>
      <c r="J23" s="345">
        <v>9.8000000000000007</v>
      </c>
      <c r="K23" s="352">
        <v>-10.89</v>
      </c>
      <c r="L23" s="371">
        <v>2472128</v>
      </c>
      <c r="M23" s="345">
        <v>8.5</v>
      </c>
      <c r="N23" s="355">
        <v>-10.1</v>
      </c>
      <c r="O23" s="371">
        <v>2472128</v>
      </c>
      <c r="P23" s="345">
        <v>8.5</v>
      </c>
      <c r="Q23" s="355">
        <v>-10.1</v>
      </c>
      <c r="R23" s="371">
        <v>2472128</v>
      </c>
      <c r="S23" s="345">
        <v>8.5</v>
      </c>
      <c r="T23" s="355">
        <v>-10.1</v>
      </c>
      <c r="U23" s="374"/>
      <c r="V23" s="374"/>
      <c r="W23" s="374"/>
      <c r="X23" s="374"/>
      <c r="Y23" s="374"/>
      <c r="Z23" s="374"/>
      <c r="AA23" s="374"/>
      <c r="AB23" s="374"/>
      <c r="AC23" s="374"/>
      <c r="AD23" s="371">
        <v>2472128</v>
      </c>
      <c r="AE23" s="379">
        <v>8.5</v>
      </c>
      <c r="AF23" s="220">
        <v>-10.1</v>
      </c>
    </row>
    <row r="24" spans="2:32" ht="18" hidden="1" customHeight="1">
      <c r="B24" s="93" t="s">
        <v>141</v>
      </c>
      <c r="C24" s="338">
        <v>7264628</v>
      </c>
      <c r="D24" s="345">
        <v>26.4</v>
      </c>
      <c r="E24" s="352">
        <v>11.8</v>
      </c>
      <c r="F24" s="341">
        <v>7180656</v>
      </c>
      <c r="G24" s="345">
        <v>24.4</v>
      </c>
      <c r="H24" s="355">
        <v>-1.2</v>
      </c>
      <c r="I24" s="338">
        <v>8925961</v>
      </c>
      <c r="J24" s="345">
        <v>31.9</v>
      </c>
      <c r="K24" s="352">
        <v>24.31</v>
      </c>
      <c r="L24" s="371">
        <v>9212362</v>
      </c>
      <c r="M24" s="345">
        <v>31.5</v>
      </c>
      <c r="N24" s="355">
        <v>3.21</v>
      </c>
      <c r="O24" s="371">
        <v>9212362</v>
      </c>
      <c r="P24" s="345">
        <v>31.5</v>
      </c>
      <c r="Q24" s="355">
        <v>3.21</v>
      </c>
      <c r="R24" s="371">
        <v>9212362</v>
      </c>
      <c r="S24" s="345">
        <v>31.5</v>
      </c>
      <c r="T24" s="355">
        <v>3.21</v>
      </c>
      <c r="U24" s="374"/>
      <c r="V24" s="374"/>
      <c r="W24" s="374"/>
      <c r="X24" s="374"/>
      <c r="Y24" s="374"/>
      <c r="Z24" s="374"/>
      <c r="AA24" s="374"/>
      <c r="AB24" s="374"/>
      <c r="AC24" s="374"/>
      <c r="AD24" s="371">
        <v>9212362</v>
      </c>
      <c r="AE24" s="379">
        <v>31.5</v>
      </c>
      <c r="AF24" s="220">
        <v>3.21</v>
      </c>
    </row>
    <row r="25" spans="2:32" ht="18" hidden="1" customHeight="1">
      <c r="B25" s="93" t="s">
        <v>142</v>
      </c>
      <c r="C25" s="338">
        <v>2726363</v>
      </c>
      <c r="D25" s="345">
        <v>9.9</v>
      </c>
      <c r="E25" s="352">
        <v>-2.7</v>
      </c>
      <c r="F25" s="341">
        <v>2796618</v>
      </c>
      <c r="G25" s="345">
        <v>9.5</v>
      </c>
      <c r="H25" s="355">
        <v>2.6</v>
      </c>
      <c r="I25" s="338">
        <v>2812928</v>
      </c>
      <c r="J25" s="345">
        <v>10.1</v>
      </c>
      <c r="K25" s="352">
        <v>0.57999999999999996</v>
      </c>
      <c r="L25" s="371">
        <v>2746553</v>
      </c>
      <c r="M25" s="345">
        <v>9.4</v>
      </c>
      <c r="N25" s="355">
        <v>-2.36</v>
      </c>
      <c r="O25" s="371">
        <v>2746553</v>
      </c>
      <c r="P25" s="345">
        <v>9.4</v>
      </c>
      <c r="Q25" s="355">
        <v>-2.36</v>
      </c>
      <c r="R25" s="371">
        <v>2746553</v>
      </c>
      <c r="S25" s="345">
        <v>9.4</v>
      </c>
      <c r="T25" s="355">
        <v>-2.36</v>
      </c>
      <c r="U25" s="374"/>
      <c r="V25" s="374"/>
      <c r="W25" s="374"/>
      <c r="X25" s="374"/>
      <c r="Y25" s="374"/>
      <c r="Z25" s="374"/>
      <c r="AA25" s="374"/>
      <c r="AB25" s="374"/>
      <c r="AC25" s="374"/>
      <c r="AD25" s="371">
        <v>2746553</v>
      </c>
      <c r="AE25" s="379">
        <v>9.4</v>
      </c>
      <c r="AF25" s="220">
        <v>-2.36</v>
      </c>
    </row>
    <row r="26" spans="2:32" ht="18" hidden="1" customHeight="1">
      <c r="B26" s="93" t="s">
        <v>143</v>
      </c>
      <c r="C26" s="338">
        <v>95041</v>
      </c>
      <c r="D26" s="345">
        <v>0.3</v>
      </c>
      <c r="E26" s="352">
        <v>2.9</v>
      </c>
      <c r="F26" s="341">
        <v>95154</v>
      </c>
      <c r="G26" s="345">
        <v>0.3</v>
      </c>
      <c r="H26" s="355">
        <v>0.1</v>
      </c>
      <c r="I26" s="338">
        <v>95492</v>
      </c>
      <c r="J26" s="345">
        <v>0.3</v>
      </c>
      <c r="K26" s="352">
        <v>0.36</v>
      </c>
      <c r="L26" s="371">
        <v>94380</v>
      </c>
      <c r="M26" s="345">
        <v>0.3</v>
      </c>
      <c r="N26" s="355">
        <v>-1.1599999999999999</v>
      </c>
      <c r="O26" s="371">
        <v>94380</v>
      </c>
      <c r="P26" s="345">
        <v>0.3</v>
      </c>
      <c r="Q26" s="355">
        <v>-1.1599999999999999</v>
      </c>
      <c r="R26" s="371">
        <v>94380</v>
      </c>
      <c r="S26" s="345">
        <v>0.3</v>
      </c>
      <c r="T26" s="355">
        <v>-1.1599999999999999</v>
      </c>
      <c r="U26" s="374"/>
      <c r="V26" s="374"/>
      <c r="W26" s="374"/>
      <c r="X26" s="374"/>
      <c r="Y26" s="374"/>
      <c r="Z26" s="374"/>
      <c r="AA26" s="374"/>
      <c r="AB26" s="374"/>
      <c r="AC26" s="374"/>
      <c r="AD26" s="371">
        <v>94380</v>
      </c>
      <c r="AE26" s="379">
        <v>0.3</v>
      </c>
      <c r="AF26" s="220">
        <v>-1.1599999999999999</v>
      </c>
    </row>
    <row r="27" spans="2:32" ht="18" hidden="1" customHeight="1">
      <c r="B27" s="93" t="s">
        <v>144</v>
      </c>
      <c r="C27" s="338">
        <v>34527</v>
      </c>
      <c r="D27" s="345">
        <v>0.1</v>
      </c>
      <c r="E27" s="352">
        <v>-55</v>
      </c>
      <c r="F27" s="341">
        <v>33380</v>
      </c>
      <c r="G27" s="345">
        <v>0.1</v>
      </c>
      <c r="H27" s="355">
        <v>-3.3</v>
      </c>
      <c r="I27" s="338">
        <v>29126</v>
      </c>
      <c r="J27" s="345">
        <v>0.1</v>
      </c>
      <c r="K27" s="352">
        <v>-12.74</v>
      </c>
      <c r="L27" s="371">
        <v>44310</v>
      </c>
      <c r="M27" s="345">
        <v>0.2</v>
      </c>
      <c r="N27" s="355">
        <v>52.13</v>
      </c>
      <c r="O27" s="371">
        <v>44310</v>
      </c>
      <c r="P27" s="345">
        <v>0.2</v>
      </c>
      <c r="Q27" s="355">
        <v>52.13</v>
      </c>
      <c r="R27" s="371">
        <v>44310</v>
      </c>
      <c r="S27" s="345">
        <v>0.2</v>
      </c>
      <c r="T27" s="355">
        <v>52.13</v>
      </c>
      <c r="U27" s="374"/>
      <c r="V27" s="374"/>
      <c r="W27" s="374"/>
      <c r="X27" s="374"/>
      <c r="Y27" s="374"/>
      <c r="Z27" s="374"/>
      <c r="AA27" s="374"/>
      <c r="AB27" s="374"/>
      <c r="AC27" s="374"/>
      <c r="AD27" s="371">
        <v>44310</v>
      </c>
      <c r="AE27" s="379">
        <v>0.2</v>
      </c>
      <c r="AF27" s="220">
        <v>52.13</v>
      </c>
    </row>
    <row r="28" spans="2:32" ht="18" hidden="1" customHeight="1">
      <c r="B28" s="93" t="s">
        <v>145</v>
      </c>
      <c r="C28" s="338">
        <v>557686</v>
      </c>
      <c r="D28" s="345">
        <v>2</v>
      </c>
      <c r="E28" s="352">
        <v>6.3</v>
      </c>
      <c r="F28" s="341">
        <v>497356</v>
      </c>
      <c r="G28" s="345">
        <v>1.7</v>
      </c>
      <c r="H28" s="355">
        <v>-10.8</v>
      </c>
      <c r="I28" s="338">
        <v>479982</v>
      </c>
      <c r="J28" s="345">
        <v>1.7</v>
      </c>
      <c r="K28" s="352">
        <v>-3.49</v>
      </c>
      <c r="L28" s="371">
        <v>476359</v>
      </c>
      <c r="M28" s="345">
        <v>1.6</v>
      </c>
      <c r="N28" s="355">
        <v>-0.75</v>
      </c>
      <c r="O28" s="371">
        <v>476359</v>
      </c>
      <c r="P28" s="345">
        <v>1.6</v>
      </c>
      <c r="Q28" s="355">
        <v>-0.75</v>
      </c>
      <c r="R28" s="371">
        <v>476359</v>
      </c>
      <c r="S28" s="345">
        <v>1.6</v>
      </c>
      <c r="T28" s="355">
        <v>-0.75</v>
      </c>
      <c r="U28" s="374"/>
      <c r="V28" s="374"/>
      <c r="W28" s="374"/>
      <c r="X28" s="374"/>
      <c r="Y28" s="374"/>
      <c r="Z28" s="374"/>
      <c r="AA28" s="374"/>
      <c r="AB28" s="374"/>
      <c r="AC28" s="374"/>
      <c r="AD28" s="371">
        <v>476359</v>
      </c>
      <c r="AE28" s="379">
        <v>1.6</v>
      </c>
      <c r="AF28" s="220">
        <v>-0.75</v>
      </c>
    </row>
    <row r="29" spans="2:32" ht="18" hidden="1" customHeight="1">
      <c r="B29" s="93" t="s">
        <v>146</v>
      </c>
      <c r="C29" s="338">
        <v>4076294</v>
      </c>
      <c r="D29" s="345">
        <v>14.8</v>
      </c>
      <c r="E29" s="352">
        <v>-12.3</v>
      </c>
      <c r="F29" s="341">
        <v>4344105</v>
      </c>
      <c r="G29" s="345">
        <v>14.7</v>
      </c>
      <c r="H29" s="355">
        <v>6.6</v>
      </c>
      <c r="I29" s="338">
        <v>4135367</v>
      </c>
      <c r="J29" s="345">
        <v>14.8</v>
      </c>
      <c r="K29" s="352">
        <v>-4.8099999999999996</v>
      </c>
      <c r="L29" s="371">
        <v>2786659</v>
      </c>
      <c r="M29" s="345">
        <v>9.5</v>
      </c>
      <c r="N29" s="355">
        <v>-32.61</v>
      </c>
      <c r="O29" s="371">
        <v>2786659</v>
      </c>
      <c r="P29" s="345">
        <v>9.5</v>
      </c>
      <c r="Q29" s="355">
        <v>-32.61</v>
      </c>
      <c r="R29" s="371">
        <v>2786659</v>
      </c>
      <c r="S29" s="345">
        <v>9.5</v>
      </c>
      <c r="T29" s="355">
        <v>-32.61</v>
      </c>
      <c r="U29" s="374"/>
      <c r="V29" s="374"/>
      <c r="W29" s="374"/>
      <c r="X29" s="374"/>
      <c r="Y29" s="374"/>
      <c r="Z29" s="374"/>
      <c r="AA29" s="374"/>
      <c r="AB29" s="374"/>
      <c r="AC29" s="374"/>
      <c r="AD29" s="371">
        <v>2786659</v>
      </c>
      <c r="AE29" s="379">
        <v>9.5</v>
      </c>
      <c r="AF29" s="220">
        <v>-32.61</v>
      </c>
    </row>
    <row r="30" spans="2:32" ht="18" hidden="1" customHeight="1">
      <c r="B30" s="93" t="s">
        <v>148</v>
      </c>
      <c r="C30" s="338">
        <v>873280</v>
      </c>
      <c r="D30" s="345">
        <v>3.2</v>
      </c>
      <c r="E30" s="352">
        <v>12.2</v>
      </c>
      <c r="F30" s="341">
        <v>848436</v>
      </c>
      <c r="G30" s="345">
        <v>2.9</v>
      </c>
      <c r="H30" s="355">
        <v>-2.8</v>
      </c>
      <c r="I30" s="338">
        <v>824341</v>
      </c>
      <c r="J30" s="345">
        <v>3</v>
      </c>
      <c r="K30" s="352">
        <v>-2.84</v>
      </c>
      <c r="L30" s="371">
        <v>862227</v>
      </c>
      <c r="M30" s="345">
        <v>3</v>
      </c>
      <c r="N30" s="355">
        <v>4.5999999999999996</v>
      </c>
      <c r="O30" s="371">
        <v>862227</v>
      </c>
      <c r="P30" s="345">
        <v>3</v>
      </c>
      <c r="Q30" s="355">
        <v>4.5999999999999996</v>
      </c>
      <c r="R30" s="371">
        <v>862227</v>
      </c>
      <c r="S30" s="345">
        <v>3</v>
      </c>
      <c r="T30" s="355">
        <v>4.5999999999999996</v>
      </c>
      <c r="U30" s="374"/>
      <c r="V30" s="374"/>
      <c r="W30" s="374"/>
      <c r="X30" s="374"/>
      <c r="Y30" s="374"/>
      <c r="Z30" s="374"/>
      <c r="AA30" s="374"/>
      <c r="AB30" s="374"/>
      <c r="AC30" s="374"/>
      <c r="AD30" s="371">
        <v>862227</v>
      </c>
      <c r="AE30" s="379">
        <v>3</v>
      </c>
      <c r="AF30" s="220">
        <v>4.5999999999999996</v>
      </c>
    </row>
    <row r="31" spans="2:32" ht="18" hidden="1" customHeight="1">
      <c r="B31" s="93" t="s">
        <v>149</v>
      </c>
      <c r="C31" s="338">
        <v>4119079</v>
      </c>
      <c r="D31" s="345">
        <v>15</v>
      </c>
      <c r="E31" s="352">
        <v>5</v>
      </c>
      <c r="F31" s="341">
        <v>4299867</v>
      </c>
      <c r="G31" s="345">
        <v>14.6</v>
      </c>
      <c r="H31" s="355">
        <v>4.4000000000000004</v>
      </c>
      <c r="I31" s="338">
        <v>3462191</v>
      </c>
      <c r="J31" s="345">
        <v>12.4</v>
      </c>
      <c r="K31" s="352">
        <v>-19.48</v>
      </c>
      <c r="L31" s="371">
        <v>4484050</v>
      </c>
      <c r="M31" s="345">
        <v>15.3</v>
      </c>
      <c r="N31" s="355">
        <v>29.51</v>
      </c>
      <c r="O31" s="371">
        <v>4484050</v>
      </c>
      <c r="P31" s="345">
        <v>15.3</v>
      </c>
      <c r="Q31" s="355">
        <v>29.51</v>
      </c>
      <c r="R31" s="371">
        <v>4484050</v>
      </c>
      <c r="S31" s="345">
        <v>15.3</v>
      </c>
      <c r="T31" s="355">
        <v>29.51</v>
      </c>
      <c r="U31" s="374"/>
      <c r="V31" s="374"/>
      <c r="W31" s="374"/>
      <c r="X31" s="374"/>
      <c r="Y31" s="374"/>
      <c r="Z31" s="374"/>
      <c r="AA31" s="374"/>
      <c r="AB31" s="374"/>
      <c r="AC31" s="374"/>
      <c r="AD31" s="371">
        <v>4484050</v>
      </c>
      <c r="AE31" s="379">
        <v>15.3</v>
      </c>
      <c r="AF31" s="220">
        <v>29.51</v>
      </c>
    </row>
    <row r="32" spans="2:32" ht="18" hidden="1" customHeight="1">
      <c r="B32" s="93" t="s">
        <v>151</v>
      </c>
      <c r="C32" s="338">
        <v>2</v>
      </c>
      <c r="D32" s="345">
        <v>0</v>
      </c>
      <c r="E32" s="352">
        <v>-60</v>
      </c>
      <c r="F32" s="341">
        <v>8</v>
      </c>
      <c r="G32" s="345">
        <v>0</v>
      </c>
      <c r="H32" s="355">
        <v>300</v>
      </c>
      <c r="I32" s="338">
        <v>16876</v>
      </c>
      <c r="J32" s="345">
        <v>0.1</v>
      </c>
      <c r="K32" s="352">
        <v>210850</v>
      </c>
      <c r="L32" s="371">
        <v>0</v>
      </c>
      <c r="M32" s="345">
        <v>0</v>
      </c>
      <c r="N32" s="355">
        <v>-100</v>
      </c>
      <c r="O32" s="371">
        <v>0</v>
      </c>
      <c r="P32" s="345">
        <v>0</v>
      </c>
      <c r="Q32" s="355">
        <v>-100</v>
      </c>
      <c r="R32" s="371">
        <v>0</v>
      </c>
      <c r="S32" s="345">
        <v>0</v>
      </c>
      <c r="T32" s="355">
        <v>-100</v>
      </c>
      <c r="U32" s="374"/>
      <c r="V32" s="374"/>
      <c r="W32" s="374"/>
      <c r="X32" s="374"/>
      <c r="Y32" s="374"/>
      <c r="Z32" s="374"/>
      <c r="AA32" s="374"/>
      <c r="AB32" s="374"/>
      <c r="AC32" s="374"/>
      <c r="AD32" s="371">
        <v>0</v>
      </c>
      <c r="AE32" s="379">
        <v>0</v>
      </c>
      <c r="AF32" s="220">
        <v>-100</v>
      </c>
    </row>
    <row r="33" spans="2:32" ht="18" hidden="1" customHeight="1">
      <c r="B33" s="93" t="s">
        <v>152</v>
      </c>
      <c r="C33" s="338">
        <v>4142537</v>
      </c>
      <c r="D33" s="345">
        <v>15</v>
      </c>
      <c r="E33" s="352">
        <v>-2.2000000000000002</v>
      </c>
      <c r="F33" s="341">
        <v>5771926</v>
      </c>
      <c r="G33" s="345">
        <v>19.600000000000001</v>
      </c>
      <c r="H33" s="355">
        <v>39.299999999999997</v>
      </c>
      <c r="I33" s="338">
        <v>4133397</v>
      </c>
      <c r="J33" s="345">
        <v>14.8</v>
      </c>
      <c r="K33" s="352">
        <v>-28.39</v>
      </c>
      <c r="L33" s="371">
        <v>5662759</v>
      </c>
      <c r="M33" s="345">
        <v>19.399999999999999</v>
      </c>
      <c r="N33" s="355">
        <v>37</v>
      </c>
      <c r="O33" s="371">
        <v>5662759</v>
      </c>
      <c r="P33" s="345">
        <v>19.399999999999999</v>
      </c>
      <c r="Q33" s="355">
        <v>37</v>
      </c>
      <c r="R33" s="371">
        <v>5662759</v>
      </c>
      <c r="S33" s="345">
        <v>19.399999999999999</v>
      </c>
      <c r="T33" s="355">
        <v>37</v>
      </c>
      <c r="U33" s="374"/>
      <c r="V33" s="374"/>
      <c r="W33" s="374"/>
      <c r="X33" s="374"/>
      <c r="Y33" s="374"/>
      <c r="Z33" s="374"/>
      <c r="AA33" s="374"/>
      <c r="AB33" s="374"/>
      <c r="AC33" s="374"/>
      <c r="AD33" s="371">
        <v>5662759</v>
      </c>
      <c r="AE33" s="379">
        <v>19.399999999999999</v>
      </c>
      <c r="AF33" s="220">
        <v>37</v>
      </c>
    </row>
    <row r="34" spans="2:32" ht="18" hidden="1" customHeight="1">
      <c r="B34" s="93" t="s">
        <v>154</v>
      </c>
      <c r="C34" s="338">
        <v>314368</v>
      </c>
      <c r="D34" s="345">
        <v>1.1000000000000001</v>
      </c>
      <c r="E34" s="352">
        <v>271.10000000000002</v>
      </c>
      <c r="F34" s="341">
        <v>235923</v>
      </c>
      <c r="G34" s="345">
        <v>0.8</v>
      </c>
      <c r="H34" s="355">
        <v>-25</v>
      </c>
      <c r="I34" s="338">
        <v>5201</v>
      </c>
      <c r="J34" s="345">
        <v>0</v>
      </c>
      <c r="K34" s="352">
        <v>-97.8</v>
      </c>
      <c r="L34" s="371">
        <v>125113</v>
      </c>
      <c r="M34" s="345">
        <v>0.4</v>
      </c>
      <c r="N34" s="355">
        <v>2305.56</v>
      </c>
      <c r="O34" s="371">
        <v>125113</v>
      </c>
      <c r="P34" s="345">
        <v>0.4</v>
      </c>
      <c r="Q34" s="355">
        <v>2305.56</v>
      </c>
      <c r="R34" s="371">
        <v>125113</v>
      </c>
      <c r="S34" s="345">
        <v>0.4</v>
      </c>
      <c r="T34" s="355">
        <v>2305.56</v>
      </c>
      <c r="U34" s="374"/>
      <c r="V34" s="374"/>
      <c r="W34" s="374"/>
      <c r="X34" s="374"/>
      <c r="Y34" s="374"/>
      <c r="Z34" s="374"/>
      <c r="AA34" s="374"/>
      <c r="AB34" s="374"/>
      <c r="AC34" s="374"/>
      <c r="AD34" s="371">
        <v>125113</v>
      </c>
      <c r="AE34" s="379">
        <v>0.4</v>
      </c>
      <c r="AF34" s="220">
        <v>2305.56</v>
      </c>
    </row>
    <row r="35" spans="2:32" ht="18" hidden="1" customHeight="1">
      <c r="B35" s="334" t="s">
        <v>115</v>
      </c>
      <c r="C35" s="339">
        <v>27545843</v>
      </c>
      <c r="D35" s="346">
        <v>100</v>
      </c>
      <c r="E35" s="353">
        <v>2.1</v>
      </c>
      <c r="F35" s="342">
        <v>29446249</v>
      </c>
      <c r="G35" s="346">
        <v>100</v>
      </c>
      <c r="H35" s="356">
        <v>6.9</v>
      </c>
      <c r="I35" s="339">
        <v>27940657</v>
      </c>
      <c r="J35" s="346">
        <v>100</v>
      </c>
      <c r="K35" s="353">
        <v>-5.1100000000000003</v>
      </c>
      <c r="L35" s="372">
        <v>29222947</v>
      </c>
      <c r="M35" s="346">
        <v>100</v>
      </c>
      <c r="N35" s="356">
        <v>4.59</v>
      </c>
      <c r="O35" s="372">
        <v>29222947</v>
      </c>
      <c r="P35" s="346">
        <v>100</v>
      </c>
      <c r="Q35" s="356">
        <v>4.59</v>
      </c>
      <c r="R35" s="372">
        <v>29222947</v>
      </c>
      <c r="S35" s="346">
        <v>100</v>
      </c>
      <c r="T35" s="356">
        <v>4.59</v>
      </c>
      <c r="U35" s="375"/>
      <c r="V35" s="375"/>
      <c r="W35" s="375"/>
      <c r="X35" s="375"/>
      <c r="Y35" s="375"/>
      <c r="Z35" s="375"/>
      <c r="AA35" s="375"/>
      <c r="AB35" s="375"/>
      <c r="AC35" s="375"/>
      <c r="AD35" s="372">
        <v>29222947</v>
      </c>
      <c r="AE35" s="380">
        <v>100</v>
      </c>
      <c r="AF35" s="382">
        <v>4.59</v>
      </c>
    </row>
    <row r="36" spans="2:32" ht="18" hidden="1" customHeight="1"/>
    <row r="37" spans="2:32" ht="18" hidden="1" customHeight="1">
      <c r="B37" s="90" t="s">
        <v>138</v>
      </c>
      <c r="C37" s="110" t="s">
        <v>48</v>
      </c>
      <c r="D37" s="129"/>
      <c r="E37" s="150"/>
      <c r="F37" s="110" t="s">
        <v>51</v>
      </c>
      <c r="G37" s="129"/>
      <c r="H37" s="150"/>
      <c r="I37" s="110" t="s">
        <v>39</v>
      </c>
      <c r="J37" s="129"/>
      <c r="K37" s="150"/>
      <c r="L37" s="110" t="s">
        <v>18</v>
      </c>
      <c r="M37" s="129"/>
      <c r="N37" s="150"/>
      <c r="O37" s="110" t="s">
        <v>18</v>
      </c>
      <c r="P37" s="129"/>
      <c r="Q37" s="150"/>
      <c r="R37" s="110" t="s">
        <v>18</v>
      </c>
      <c r="S37" s="129"/>
      <c r="T37" s="150"/>
      <c r="U37" s="136"/>
      <c r="V37" s="136"/>
      <c r="W37" s="136"/>
      <c r="X37" s="136"/>
      <c r="Y37" s="136"/>
      <c r="Z37" s="136"/>
      <c r="AA37" s="136"/>
      <c r="AB37" s="136"/>
      <c r="AC37" s="136"/>
      <c r="AD37" s="110" t="s">
        <v>18</v>
      </c>
      <c r="AE37" s="129"/>
      <c r="AF37" s="150"/>
    </row>
    <row r="38" spans="2:32" ht="27.15" hidden="1">
      <c r="B38" s="91"/>
      <c r="C38" s="111" t="s">
        <v>89</v>
      </c>
      <c r="D38" s="177" t="s">
        <v>90</v>
      </c>
      <c r="E38" s="347" t="s">
        <v>91</v>
      </c>
      <c r="F38" s="111" t="s">
        <v>89</v>
      </c>
      <c r="G38" s="177" t="s">
        <v>90</v>
      </c>
      <c r="H38" s="347" t="s">
        <v>91</v>
      </c>
      <c r="I38" s="111" t="s">
        <v>89</v>
      </c>
      <c r="J38" s="177" t="s">
        <v>90</v>
      </c>
      <c r="K38" s="347" t="s">
        <v>91</v>
      </c>
      <c r="L38" s="111" t="s">
        <v>89</v>
      </c>
      <c r="M38" s="177" t="s">
        <v>90</v>
      </c>
      <c r="N38" s="347" t="s">
        <v>91</v>
      </c>
      <c r="O38" s="111" t="s">
        <v>89</v>
      </c>
      <c r="P38" s="177" t="s">
        <v>90</v>
      </c>
      <c r="Q38" s="347" t="s">
        <v>91</v>
      </c>
      <c r="R38" s="111" t="s">
        <v>89</v>
      </c>
      <c r="S38" s="177" t="s">
        <v>90</v>
      </c>
      <c r="T38" s="347" t="s">
        <v>91</v>
      </c>
      <c r="U38" s="247"/>
      <c r="V38" s="247"/>
      <c r="W38" s="247"/>
      <c r="X38" s="247"/>
      <c r="Y38" s="247"/>
      <c r="Z38" s="247"/>
      <c r="AA38" s="247"/>
      <c r="AB38" s="247"/>
      <c r="AC38" s="247"/>
      <c r="AD38" s="111" t="s">
        <v>89</v>
      </c>
      <c r="AE38" s="376" t="s">
        <v>90</v>
      </c>
      <c r="AF38" s="377" t="s">
        <v>91</v>
      </c>
    </row>
    <row r="39" spans="2:32" ht="18" hidden="1" customHeight="1">
      <c r="B39" s="92" t="s">
        <v>139</v>
      </c>
      <c r="C39" s="340">
        <v>253462</v>
      </c>
      <c r="D39" s="344">
        <v>1</v>
      </c>
      <c r="E39" s="354">
        <v>-0.2</v>
      </c>
      <c r="F39" s="337">
        <v>241508</v>
      </c>
      <c r="G39" s="344">
        <v>0.9</v>
      </c>
      <c r="H39" s="351">
        <v>-4.7</v>
      </c>
      <c r="I39" s="196">
        <v>245357</v>
      </c>
      <c r="J39" s="143">
        <v>1</v>
      </c>
      <c r="K39" s="164">
        <v>1.6</v>
      </c>
      <c r="L39" s="196">
        <v>236114</v>
      </c>
      <c r="M39" s="143">
        <v>0.9</v>
      </c>
      <c r="N39" s="164">
        <v>-3.8</v>
      </c>
      <c r="O39" s="196">
        <v>236114</v>
      </c>
      <c r="P39" s="143">
        <v>0.9</v>
      </c>
      <c r="Q39" s="164">
        <v>-3.8</v>
      </c>
      <c r="R39" s="196">
        <v>236114</v>
      </c>
      <c r="S39" s="143">
        <v>0.9</v>
      </c>
      <c r="T39" s="164">
        <v>-3.8</v>
      </c>
      <c r="U39" s="213"/>
      <c r="V39" s="213"/>
      <c r="W39" s="213"/>
      <c r="X39" s="213"/>
      <c r="Y39" s="213"/>
      <c r="Z39" s="213"/>
      <c r="AA39" s="213"/>
      <c r="AB39" s="213"/>
      <c r="AC39" s="213"/>
      <c r="AD39" s="196">
        <v>236114</v>
      </c>
      <c r="AE39" s="143">
        <v>0.9</v>
      </c>
      <c r="AF39" s="164">
        <v>-3.8</v>
      </c>
    </row>
    <row r="40" spans="2:32" ht="18" hidden="1" customHeight="1">
      <c r="B40" s="93" t="s">
        <v>140</v>
      </c>
      <c r="C40" s="341">
        <v>2350279</v>
      </c>
      <c r="D40" s="345">
        <v>9.3000000000000007</v>
      </c>
      <c r="E40" s="355">
        <v>0.6</v>
      </c>
      <c r="F40" s="338">
        <v>2391773</v>
      </c>
      <c r="G40" s="345">
        <v>9.1</v>
      </c>
      <c r="H40" s="352">
        <v>1.8</v>
      </c>
      <c r="I40" s="197">
        <v>2787821</v>
      </c>
      <c r="J40" s="144">
        <v>10.9</v>
      </c>
      <c r="K40" s="165">
        <v>16.600000000000001</v>
      </c>
      <c r="L40" s="197">
        <v>4102232</v>
      </c>
      <c r="M40" s="144">
        <v>14.6</v>
      </c>
      <c r="N40" s="165">
        <v>47.1</v>
      </c>
      <c r="O40" s="197">
        <v>4102232</v>
      </c>
      <c r="P40" s="144">
        <v>14.6</v>
      </c>
      <c r="Q40" s="165">
        <v>47.1</v>
      </c>
      <c r="R40" s="197">
        <v>4102232</v>
      </c>
      <c r="S40" s="144">
        <v>14.6</v>
      </c>
      <c r="T40" s="165">
        <v>47.1</v>
      </c>
      <c r="U40" s="214"/>
      <c r="V40" s="214"/>
      <c r="W40" s="214"/>
      <c r="X40" s="214"/>
      <c r="Y40" s="214"/>
      <c r="Z40" s="214"/>
      <c r="AA40" s="214"/>
      <c r="AB40" s="214"/>
      <c r="AC40" s="214"/>
      <c r="AD40" s="197">
        <v>4102232</v>
      </c>
      <c r="AE40" s="144">
        <v>14.6</v>
      </c>
      <c r="AF40" s="165">
        <v>47.1</v>
      </c>
    </row>
    <row r="41" spans="2:32" ht="18" hidden="1" customHeight="1">
      <c r="B41" s="93" t="s">
        <v>141</v>
      </c>
      <c r="C41" s="341">
        <v>9135208</v>
      </c>
      <c r="D41" s="345">
        <v>36.1</v>
      </c>
      <c r="E41" s="355">
        <v>-1.8</v>
      </c>
      <c r="F41" s="338">
        <v>9591388</v>
      </c>
      <c r="G41" s="345">
        <v>36.6</v>
      </c>
      <c r="H41" s="352">
        <v>5</v>
      </c>
      <c r="I41" s="197">
        <v>9532539</v>
      </c>
      <c r="J41" s="144">
        <v>37.299999999999997</v>
      </c>
      <c r="K41" s="165">
        <v>-0.6</v>
      </c>
      <c r="L41" s="197">
        <v>9675394</v>
      </c>
      <c r="M41" s="144">
        <v>34.5</v>
      </c>
      <c r="N41" s="165">
        <v>1.5</v>
      </c>
      <c r="O41" s="197">
        <v>9675394</v>
      </c>
      <c r="P41" s="144">
        <v>34.5</v>
      </c>
      <c r="Q41" s="165">
        <v>1.5</v>
      </c>
      <c r="R41" s="197">
        <v>9675394</v>
      </c>
      <c r="S41" s="144">
        <v>34.5</v>
      </c>
      <c r="T41" s="165">
        <v>1.5</v>
      </c>
      <c r="U41" s="214"/>
      <c r="V41" s="214"/>
      <c r="W41" s="214"/>
      <c r="X41" s="214"/>
      <c r="Y41" s="214"/>
      <c r="Z41" s="214"/>
      <c r="AA41" s="214"/>
      <c r="AB41" s="214"/>
      <c r="AC41" s="214"/>
      <c r="AD41" s="197">
        <v>9675394</v>
      </c>
      <c r="AE41" s="144">
        <v>34.5</v>
      </c>
      <c r="AF41" s="165">
        <v>1.5</v>
      </c>
    </row>
    <row r="42" spans="2:32" ht="18" hidden="1" customHeight="1">
      <c r="B42" s="93" t="s">
        <v>142</v>
      </c>
      <c r="C42" s="341">
        <v>2568284</v>
      </c>
      <c r="D42" s="345">
        <v>10.1</v>
      </c>
      <c r="E42" s="355">
        <v>-4.3</v>
      </c>
      <c r="F42" s="338">
        <v>2487632</v>
      </c>
      <c r="G42" s="345">
        <v>9.5</v>
      </c>
      <c r="H42" s="352">
        <v>-3.1</v>
      </c>
      <c r="I42" s="197">
        <v>2517739</v>
      </c>
      <c r="J42" s="144">
        <v>9.8000000000000007</v>
      </c>
      <c r="K42" s="165">
        <v>1.2</v>
      </c>
      <c r="L42" s="197">
        <v>3064502</v>
      </c>
      <c r="M42" s="144">
        <v>10.9</v>
      </c>
      <c r="N42" s="165">
        <v>21.7</v>
      </c>
      <c r="O42" s="197">
        <v>3064502</v>
      </c>
      <c r="P42" s="144">
        <v>10.9</v>
      </c>
      <c r="Q42" s="165">
        <v>21.7</v>
      </c>
      <c r="R42" s="197">
        <v>3064502</v>
      </c>
      <c r="S42" s="144">
        <v>10.9</v>
      </c>
      <c r="T42" s="165">
        <v>21.7</v>
      </c>
      <c r="U42" s="214"/>
      <c r="V42" s="214"/>
      <c r="W42" s="214"/>
      <c r="X42" s="214"/>
      <c r="Y42" s="214"/>
      <c r="Z42" s="214"/>
      <c r="AA42" s="214"/>
      <c r="AB42" s="214"/>
      <c r="AC42" s="214"/>
      <c r="AD42" s="197">
        <v>3064502</v>
      </c>
      <c r="AE42" s="144">
        <v>10.9</v>
      </c>
      <c r="AF42" s="165">
        <v>21.7</v>
      </c>
    </row>
    <row r="43" spans="2:32" ht="18" hidden="1" customHeight="1">
      <c r="B43" s="93" t="s">
        <v>143</v>
      </c>
      <c r="C43" s="341">
        <v>55219</v>
      </c>
      <c r="D43" s="345">
        <v>0.2</v>
      </c>
      <c r="E43" s="355">
        <v>-26.3</v>
      </c>
      <c r="F43" s="338">
        <v>44590</v>
      </c>
      <c r="G43" s="345">
        <v>0.2</v>
      </c>
      <c r="H43" s="352">
        <v>-19.2</v>
      </c>
      <c r="I43" s="197">
        <v>34419</v>
      </c>
      <c r="J43" s="144">
        <v>0.1</v>
      </c>
      <c r="K43" s="165">
        <v>-22.8</v>
      </c>
      <c r="L43" s="197">
        <v>34715</v>
      </c>
      <c r="M43" s="144">
        <v>0.1</v>
      </c>
      <c r="N43" s="165">
        <v>0.9</v>
      </c>
      <c r="O43" s="197">
        <v>34715</v>
      </c>
      <c r="P43" s="144">
        <v>0.1</v>
      </c>
      <c r="Q43" s="165">
        <v>0.9</v>
      </c>
      <c r="R43" s="197">
        <v>34715</v>
      </c>
      <c r="S43" s="144">
        <v>0.1</v>
      </c>
      <c r="T43" s="165">
        <v>0.9</v>
      </c>
      <c r="U43" s="214"/>
      <c r="V43" s="214"/>
      <c r="W43" s="214"/>
      <c r="X43" s="214"/>
      <c r="Y43" s="214"/>
      <c r="Z43" s="214"/>
      <c r="AA43" s="214"/>
      <c r="AB43" s="214"/>
      <c r="AC43" s="214"/>
      <c r="AD43" s="197">
        <v>34715</v>
      </c>
      <c r="AE43" s="144">
        <v>0.1</v>
      </c>
      <c r="AF43" s="165">
        <v>0.9</v>
      </c>
    </row>
    <row r="44" spans="2:32" ht="18" hidden="1" customHeight="1">
      <c r="B44" s="93" t="s">
        <v>144</v>
      </c>
      <c r="C44" s="341">
        <v>44800</v>
      </c>
      <c r="D44" s="345">
        <v>0.2</v>
      </c>
      <c r="E44" s="355">
        <v>33.299999999999997</v>
      </c>
      <c r="F44" s="338">
        <v>35109</v>
      </c>
      <c r="G44" s="345">
        <v>0.1</v>
      </c>
      <c r="H44" s="352">
        <v>-21.6</v>
      </c>
      <c r="I44" s="197">
        <v>36327</v>
      </c>
      <c r="J44" s="144">
        <v>0.1</v>
      </c>
      <c r="K44" s="165">
        <v>3.5</v>
      </c>
      <c r="L44" s="197">
        <v>30933</v>
      </c>
      <c r="M44" s="144">
        <v>0.1</v>
      </c>
      <c r="N44" s="165">
        <v>-14.8</v>
      </c>
      <c r="O44" s="197">
        <v>30933</v>
      </c>
      <c r="P44" s="144">
        <v>0.1</v>
      </c>
      <c r="Q44" s="165">
        <v>-14.8</v>
      </c>
      <c r="R44" s="197">
        <v>30933</v>
      </c>
      <c r="S44" s="144">
        <v>0.1</v>
      </c>
      <c r="T44" s="165">
        <v>-14.8</v>
      </c>
      <c r="U44" s="214"/>
      <c r="V44" s="214"/>
      <c r="W44" s="214"/>
      <c r="X44" s="214"/>
      <c r="Y44" s="214"/>
      <c r="Z44" s="214"/>
      <c r="AA44" s="214"/>
      <c r="AB44" s="214"/>
      <c r="AC44" s="214"/>
      <c r="AD44" s="197">
        <v>30933</v>
      </c>
      <c r="AE44" s="144">
        <v>0.1</v>
      </c>
      <c r="AF44" s="165">
        <v>-14.8</v>
      </c>
    </row>
    <row r="45" spans="2:32" ht="18" hidden="1" customHeight="1">
      <c r="B45" s="93" t="s">
        <v>145</v>
      </c>
      <c r="C45" s="341">
        <v>387867</v>
      </c>
      <c r="D45" s="345">
        <v>1.5</v>
      </c>
      <c r="E45" s="355">
        <v>-1.6</v>
      </c>
      <c r="F45" s="338">
        <v>387788</v>
      </c>
      <c r="G45" s="345">
        <v>1.5</v>
      </c>
      <c r="H45" s="352">
        <v>0</v>
      </c>
      <c r="I45" s="197">
        <v>389450</v>
      </c>
      <c r="J45" s="144">
        <v>1.5</v>
      </c>
      <c r="K45" s="165">
        <v>0.4</v>
      </c>
      <c r="L45" s="197">
        <v>397623</v>
      </c>
      <c r="M45" s="144">
        <v>1.4</v>
      </c>
      <c r="N45" s="165">
        <v>2.1</v>
      </c>
      <c r="O45" s="197">
        <v>397623</v>
      </c>
      <c r="P45" s="144">
        <v>1.4</v>
      </c>
      <c r="Q45" s="165">
        <v>2.1</v>
      </c>
      <c r="R45" s="197">
        <v>397623</v>
      </c>
      <c r="S45" s="144">
        <v>1.4</v>
      </c>
      <c r="T45" s="165">
        <v>2.1</v>
      </c>
      <c r="U45" s="214"/>
      <c r="V45" s="214"/>
      <c r="W45" s="214"/>
      <c r="X45" s="214"/>
      <c r="Y45" s="214"/>
      <c r="Z45" s="214"/>
      <c r="AA45" s="214"/>
      <c r="AB45" s="214"/>
      <c r="AC45" s="214"/>
      <c r="AD45" s="197">
        <v>397623</v>
      </c>
      <c r="AE45" s="144">
        <v>1.4</v>
      </c>
      <c r="AF45" s="165">
        <v>2.1</v>
      </c>
    </row>
    <row r="46" spans="2:32" ht="18" hidden="1" customHeight="1">
      <c r="B46" s="93" t="s">
        <v>146</v>
      </c>
      <c r="C46" s="341">
        <v>2677356</v>
      </c>
      <c r="D46" s="345">
        <v>10.6</v>
      </c>
      <c r="E46" s="355">
        <v>-20.100000000000001</v>
      </c>
      <c r="F46" s="338">
        <v>2820260</v>
      </c>
      <c r="G46" s="345">
        <v>10.8</v>
      </c>
      <c r="H46" s="352">
        <v>5.3</v>
      </c>
      <c r="I46" s="197">
        <v>2023733</v>
      </c>
      <c r="J46" s="144">
        <v>7.9</v>
      </c>
      <c r="K46" s="165">
        <v>-28.2</v>
      </c>
      <c r="L46" s="197">
        <v>2474583</v>
      </c>
      <c r="M46" s="144">
        <v>8.8000000000000007</v>
      </c>
      <c r="N46" s="165">
        <v>22.3</v>
      </c>
      <c r="O46" s="197">
        <v>2474583</v>
      </c>
      <c r="P46" s="144">
        <v>8.8000000000000007</v>
      </c>
      <c r="Q46" s="165">
        <v>22.3</v>
      </c>
      <c r="R46" s="197">
        <v>2474583</v>
      </c>
      <c r="S46" s="144">
        <v>8.8000000000000007</v>
      </c>
      <c r="T46" s="165">
        <v>22.3</v>
      </c>
      <c r="U46" s="214"/>
      <c r="V46" s="214"/>
      <c r="W46" s="214"/>
      <c r="X46" s="214"/>
      <c r="Y46" s="214"/>
      <c r="Z46" s="214"/>
      <c r="AA46" s="214"/>
      <c r="AB46" s="214"/>
      <c r="AC46" s="214"/>
      <c r="AD46" s="197">
        <v>2474583</v>
      </c>
      <c r="AE46" s="144">
        <v>8.8000000000000007</v>
      </c>
      <c r="AF46" s="165">
        <v>22.3</v>
      </c>
    </row>
    <row r="47" spans="2:32" ht="18" hidden="1" customHeight="1">
      <c r="B47" s="93" t="s">
        <v>148</v>
      </c>
      <c r="C47" s="341">
        <v>924394</v>
      </c>
      <c r="D47" s="345">
        <v>3.6</v>
      </c>
      <c r="E47" s="355">
        <v>2.7</v>
      </c>
      <c r="F47" s="338">
        <v>909143</v>
      </c>
      <c r="G47" s="345">
        <v>3.5</v>
      </c>
      <c r="H47" s="352">
        <v>-1.6</v>
      </c>
      <c r="I47" s="197">
        <v>883767</v>
      </c>
      <c r="J47" s="144">
        <v>3.5</v>
      </c>
      <c r="K47" s="165">
        <v>-2.8</v>
      </c>
      <c r="L47" s="197">
        <v>892892</v>
      </c>
      <c r="M47" s="144">
        <v>3.2</v>
      </c>
      <c r="N47" s="165">
        <v>1</v>
      </c>
      <c r="O47" s="197">
        <v>892892</v>
      </c>
      <c r="P47" s="144">
        <v>3.2</v>
      </c>
      <c r="Q47" s="165">
        <v>1</v>
      </c>
      <c r="R47" s="197">
        <v>892892</v>
      </c>
      <c r="S47" s="144">
        <v>3.2</v>
      </c>
      <c r="T47" s="165">
        <v>1</v>
      </c>
      <c r="U47" s="214"/>
      <c r="V47" s="214"/>
      <c r="W47" s="214"/>
      <c r="X47" s="214"/>
      <c r="Y47" s="214"/>
      <c r="Z47" s="214"/>
      <c r="AA47" s="214"/>
      <c r="AB47" s="214"/>
      <c r="AC47" s="214"/>
      <c r="AD47" s="197">
        <v>892892</v>
      </c>
      <c r="AE47" s="144">
        <v>3.2</v>
      </c>
      <c r="AF47" s="165">
        <v>1</v>
      </c>
    </row>
    <row r="48" spans="2:32" ht="18" hidden="1" customHeight="1">
      <c r="B48" s="93" t="s">
        <v>149</v>
      </c>
      <c r="C48" s="341">
        <v>3142257</v>
      </c>
      <c r="D48" s="345">
        <v>12.4</v>
      </c>
      <c r="E48" s="355">
        <v>-35.799999999999997</v>
      </c>
      <c r="F48" s="338">
        <v>3331589</v>
      </c>
      <c r="G48" s="345">
        <v>12.7</v>
      </c>
      <c r="H48" s="352">
        <v>6</v>
      </c>
      <c r="I48" s="197">
        <v>3144697</v>
      </c>
      <c r="J48" s="144">
        <v>12.3</v>
      </c>
      <c r="K48" s="165">
        <v>-5.6</v>
      </c>
      <c r="L48" s="197">
        <v>3475853</v>
      </c>
      <c r="M48" s="144">
        <v>12.4</v>
      </c>
      <c r="N48" s="165">
        <v>10.5</v>
      </c>
      <c r="O48" s="197">
        <v>3475853</v>
      </c>
      <c r="P48" s="144">
        <v>12.4</v>
      </c>
      <c r="Q48" s="165">
        <v>10.5</v>
      </c>
      <c r="R48" s="197">
        <v>3475853</v>
      </c>
      <c r="S48" s="144">
        <v>12.4</v>
      </c>
      <c r="T48" s="165">
        <v>10.5</v>
      </c>
      <c r="U48" s="214"/>
      <c r="V48" s="214"/>
      <c r="W48" s="214"/>
      <c r="X48" s="214"/>
      <c r="Y48" s="214"/>
      <c r="Z48" s="214"/>
      <c r="AA48" s="214"/>
      <c r="AB48" s="214"/>
      <c r="AC48" s="214"/>
      <c r="AD48" s="197">
        <v>3475853</v>
      </c>
      <c r="AE48" s="144">
        <v>12.4</v>
      </c>
      <c r="AF48" s="165">
        <v>10.5</v>
      </c>
    </row>
    <row r="49" spans="2:32" ht="18" hidden="1" customHeight="1">
      <c r="B49" s="93" t="s">
        <v>151</v>
      </c>
      <c r="C49" s="341">
        <v>21112</v>
      </c>
      <c r="D49" s="345">
        <v>0.1</v>
      </c>
      <c r="E49" s="355">
        <v>-63.3</v>
      </c>
      <c r="F49" s="338">
        <v>0</v>
      </c>
      <c r="G49" s="345">
        <v>0</v>
      </c>
      <c r="H49" s="352">
        <v>-100</v>
      </c>
      <c r="I49" s="197">
        <v>0</v>
      </c>
      <c r="J49" s="144">
        <v>0</v>
      </c>
      <c r="K49" s="165">
        <v>0</v>
      </c>
      <c r="L49" s="197">
        <v>17233</v>
      </c>
      <c r="M49" s="144">
        <v>0.1</v>
      </c>
      <c r="N49" s="165">
        <v>0</v>
      </c>
      <c r="O49" s="197">
        <v>17233</v>
      </c>
      <c r="P49" s="144">
        <v>0.1</v>
      </c>
      <c r="Q49" s="165">
        <v>0</v>
      </c>
      <c r="R49" s="197">
        <v>17233</v>
      </c>
      <c r="S49" s="144">
        <v>0.1</v>
      </c>
      <c r="T49" s="165">
        <v>0</v>
      </c>
      <c r="U49" s="214"/>
      <c r="V49" s="214"/>
      <c r="W49" s="214"/>
      <c r="X49" s="214"/>
      <c r="Y49" s="214"/>
      <c r="Z49" s="214"/>
      <c r="AA49" s="214"/>
      <c r="AB49" s="214"/>
      <c r="AC49" s="214"/>
      <c r="AD49" s="197">
        <v>17233</v>
      </c>
      <c r="AE49" s="144">
        <v>0.1</v>
      </c>
      <c r="AF49" s="165">
        <v>0</v>
      </c>
    </row>
    <row r="50" spans="2:32" ht="18" hidden="1" customHeight="1">
      <c r="B50" s="93" t="s">
        <v>152</v>
      </c>
      <c r="C50" s="341">
        <v>3764841</v>
      </c>
      <c r="D50" s="345">
        <v>14.9</v>
      </c>
      <c r="E50" s="355">
        <v>-13.3</v>
      </c>
      <c r="F50" s="338">
        <v>3958740</v>
      </c>
      <c r="G50" s="345">
        <v>15.1</v>
      </c>
      <c r="H50" s="352">
        <v>5.2</v>
      </c>
      <c r="I50" s="197">
        <v>3955007</v>
      </c>
      <c r="J50" s="144">
        <v>15.5</v>
      </c>
      <c r="K50" s="165">
        <v>-0.1</v>
      </c>
      <c r="L50" s="197">
        <v>3626826</v>
      </c>
      <c r="M50" s="144">
        <v>13</v>
      </c>
      <c r="N50" s="165">
        <v>-8.3000000000000007</v>
      </c>
      <c r="O50" s="197">
        <v>3626826</v>
      </c>
      <c r="P50" s="144">
        <v>13</v>
      </c>
      <c r="Q50" s="165">
        <v>-8.3000000000000007</v>
      </c>
      <c r="R50" s="197">
        <v>3626826</v>
      </c>
      <c r="S50" s="144">
        <v>13</v>
      </c>
      <c r="T50" s="165">
        <v>-8.3000000000000007</v>
      </c>
      <c r="U50" s="214"/>
      <c r="V50" s="214"/>
      <c r="W50" s="214"/>
      <c r="X50" s="214"/>
      <c r="Y50" s="214"/>
      <c r="Z50" s="214"/>
      <c r="AA50" s="214"/>
      <c r="AB50" s="214"/>
      <c r="AC50" s="214"/>
      <c r="AD50" s="197">
        <v>3626826</v>
      </c>
      <c r="AE50" s="144">
        <v>13</v>
      </c>
      <c r="AF50" s="165">
        <v>-8.3000000000000007</v>
      </c>
    </row>
    <row r="51" spans="2:32" ht="18" hidden="1" customHeight="1">
      <c r="B51" s="93" t="s">
        <v>154</v>
      </c>
      <c r="C51" s="341">
        <v>53</v>
      </c>
      <c r="D51" s="345">
        <v>0</v>
      </c>
      <c r="E51" s="355">
        <v>-99.8</v>
      </c>
      <c r="F51" s="338">
        <v>13503</v>
      </c>
      <c r="G51" s="345">
        <v>0</v>
      </c>
      <c r="H51" s="352">
        <v>25377.4</v>
      </c>
      <c r="I51" s="197">
        <v>17175</v>
      </c>
      <c r="J51" s="144">
        <v>0.1</v>
      </c>
      <c r="K51" s="165">
        <v>27.2</v>
      </c>
      <c r="L51" s="197">
        <v>52</v>
      </c>
      <c r="M51" s="144">
        <v>0</v>
      </c>
      <c r="N51" s="165">
        <v>-99.7</v>
      </c>
      <c r="O51" s="197">
        <v>52</v>
      </c>
      <c r="P51" s="144">
        <v>0</v>
      </c>
      <c r="Q51" s="165">
        <v>-99.7</v>
      </c>
      <c r="R51" s="197">
        <v>52</v>
      </c>
      <c r="S51" s="144">
        <v>0</v>
      </c>
      <c r="T51" s="165">
        <v>-99.7</v>
      </c>
      <c r="U51" s="214"/>
      <c r="V51" s="214"/>
      <c r="W51" s="214"/>
      <c r="X51" s="214"/>
      <c r="Y51" s="214"/>
      <c r="Z51" s="214"/>
      <c r="AA51" s="214"/>
      <c r="AB51" s="214"/>
      <c r="AC51" s="214"/>
      <c r="AD51" s="197">
        <v>52</v>
      </c>
      <c r="AE51" s="144">
        <v>0</v>
      </c>
      <c r="AF51" s="165">
        <v>-99.7</v>
      </c>
    </row>
    <row r="52" spans="2:32" ht="18" hidden="1" customHeight="1">
      <c r="B52" s="334" t="s">
        <v>115</v>
      </c>
      <c r="C52" s="342">
        <v>25325132</v>
      </c>
      <c r="D52" s="346">
        <v>100</v>
      </c>
      <c r="E52" s="356">
        <v>-11.6</v>
      </c>
      <c r="F52" s="339">
        <v>26213023</v>
      </c>
      <c r="G52" s="346">
        <v>100</v>
      </c>
      <c r="H52" s="353">
        <v>3.5</v>
      </c>
      <c r="I52" s="199">
        <v>25568031</v>
      </c>
      <c r="J52" s="141">
        <v>100</v>
      </c>
      <c r="K52" s="183">
        <v>-2.5</v>
      </c>
      <c r="L52" s="199">
        <v>28028952</v>
      </c>
      <c r="M52" s="141">
        <v>100</v>
      </c>
      <c r="N52" s="183">
        <v>9.6</v>
      </c>
      <c r="O52" s="199">
        <v>28028952</v>
      </c>
      <c r="P52" s="141">
        <v>100</v>
      </c>
      <c r="Q52" s="183">
        <v>9.6</v>
      </c>
      <c r="R52" s="199">
        <v>28028952</v>
      </c>
      <c r="S52" s="141">
        <v>100</v>
      </c>
      <c r="T52" s="183">
        <v>9.6</v>
      </c>
      <c r="U52" s="215"/>
      <c r="V52" s="215"/>
      <c r="W52" s="215"/>
      <c r="X52" s="215"/>
      <c r="Y52" s="215"/>
      <c r="Z52" s="215"/>
      <c r="AA52" s="215"/>
      <c r="AB52" s="215"/>
      <c r="AC52" s="215"/>
      <c r="AD52" s="199">
        <v>28028952</v>
      </c>
      <c r="AE52" s="141">
        <v>100</v>
      </c>
      <c r="AF52" s="183">
        <v>9.6</v>
      </c>
    </row>
    <row r="53" spans="2:32" ht="18" hidden="1" customHeight="1"/>
    <row r="54" spans="2:32" ht="18" hidden="1" customHeight="1">
      <c r="B54" s="90" t="s">
        <v>138</v>
      </c>
      <c r="C54" s="110" t="s">
        <v>22</v>
      </c>
      <c r="D54" s="129"/>
      <c r="E54" s="150"/>
      <c r="F54" s="110" t="s">
        <v>33</v>
      </c>
      <c r="G54" s="129"/>
      <c r="H54" s="150"/>
      <c r="I54" s="110" t="s">
        <v>57</v>
      </c>
      <c r="J54" s="129"/>
      <c r="K54" s="150"/>
    </row>
    <row r="55" spans="2:32" ht="27.15" hidden="1">
      <c r="B55" s="91"/>
      <c r="C55" s="111" t="s">
        <v>89</v>
      </c>
      <c r="D55" s="177" t="s">
        <v>90</v>
      </c>
      <c r="E55" s="347" t="s">
        <v>91</v>
      </c>
      <c r="F55" s="111" t="s">
        <v>89</v>
      </c>
      <c r="G55" s="177" t="s">
        <v>90</v>
      </c>
      <c r="H55" s="347" t="s">
        <v>91</v>
      </c>
      <c r="I55" s="111" t="s">
        <v>89</v>
      </c>
      <c r="J55" s="177" t="s">
        <v>90</v>
      </c>
      <c r="K55" s="347" t="s">
        <v>91</v>
      </c>
    </row>
    <row r="56" spans="2:32" ht="18" hidden="1" customHeight="1">
      <c r="B56" s="92" t="s">
        <v>139</v>
      </c>
      <c r="C56" s="196">
        <v>305900</v>
      </c>
      <c r="D56" s="143">
        <v>1.1000000000000001</v>
      </c>
      <c r="E56" s="164">
        <v>32.5</v>
      </c>
      <c r="F56" s="196">
        <v>278484</v>
      </c>
      <c r="G56" s="143">
        <v>1</v>
      </c>
      <c r="H56" s="164">
        <v>-9</v>
      </c>
      <c r="I56" s="196">
        <v>267994</v>
      </c>
      <c r="J56" s="143">
        <v>0.9</v>
      </c>
      <c r="K56" s="164">
        <v>-3.8</v>
      </c>
    </row>
    <row r="57" spans="2:32" ht="18" hidden="1" customHeight="1">
      <c r="B57" s="93" t="s">
        <v>140</v>
      </c>
      <c r="C57" s="197">
        <v>2713885</v>
      </c>
      <c r="D57" s="144">
        <v>9.6999999999999993</v>
      </c>
      <c r="E57" s="165">
        <v>2.5</v>
      </c>
      <c r="F57" s="197">
        <v>2668483</v>
      </c>
      <c r="G57" s="144">
        <v>9.1999999999999993</v>
      </c>
      <c r="H57" s="165">
        <v>-1.7</v>
      </c>
      <c r="I57" s="197">
        <v>2396242</v>
      </c>
      <c r="J57" s="144">
        <v>7.9</v>
      </c>
      <c r="K57" s="165">
        <v>-10.199999999999999</v>
      </c>
    </row>
    <row r="58" spans="2:32" ht="18" hidden="1" customHeight="1">
      <c r="B58" s="93" t="s">
        <v>141</v>
      </c>
      <c r="C58" s="197">
        <v>11939354</v>
      </c>
      <c r="D58" s="144">
        <v>42.7</v>
      </c>
      <c r="E58" s="165">
        <v>1.7</v>
      </c>
      <c r="F58" s="197">
        <v>12358550</v>
      </c>
      <c r="G58" s="144">
        <v>42.8</v>
      </c>
      <c r="H58" s="165">
        <v>3.5</v>
      </c>
      <c r="I58" s="197">
        <v>12311400</v>
      </c>
      <c r="J58" s="144">
        <v>40.799999999999997</v>
      </c>
      <c r="K58" s="165">
        <v>-0.4</v>
      </c>
    </row>
    <row r="59" spans="2:32" ht="18" hidden="1" customHeight="1">
      <c r="B59" s="93" t="s">
        <v>142</v>
      </c>
      <c r="C59" s="197">
        <v>2759470</v>
      </c>
      <c r="D59" s="144">
        <v>9.9</v>
      </c>
      <c r="E59" s="165">
        <v>3</v>
      </c>
      <c r="F59" s="197">
        <v>2739512</v>
      </c>
      <c r="G59" s="144">
        <v>9.5</v>
      </c>
      <c r="H59" s="165">
        <v>-0.7</v>
      </c>
      <c r="I59" s="197">
        <v>2721891</v>
      </c>
      <c r="J59" s="144">
        <v>9</v>
      </c>
      <c r="K59" s="165">
        <v>-0.6</v>
      </c>
    </row>
    <row r="60" spans="2:32" ht="18" hidden="1" customHeight="1">
      <c r="B60" s="93" t="s">
        <v>143</v>
      </c>
      <c r="C60" s="197">
        <v>36129</v>
      </c>
      <c r="D60" s="144">
        <v>0.1</v>
      </c>
      <c r="E60" s="165">
        <v>6.8</v>
      </c>
      <c r="F60" s="197">
        <v>35807</v>
      </c>
      <c r="G60" s="144">
        <v>0.1</v>
      </c>
      <c r="H60" s="165">
        <v>-0.9</v>
      </c>
      <c r="I60" s="197">
        <v>33893</v>
      </c>
      <c r="J60" s="144">
        <v>0.1</v>
      </c>
      <c r="K60" s="165">
        <v>-5.3</v>
      </c>
    </row>
    <row r="61" spans="2:32" ht="18" hidden="1" customHeight="1">
      <c r="B61" s="93" t="s">
        <v>144</v>
      </c>
      <c r="C61" s="197">
        <v>30381</v>
      </c>
      <c r="D61" s="144">
        <v>0.1</v>
      </c>
      <c r="E61" s="165">
        <v>-0.5</v>
      </c>
      <c r="F61" s="197">
        <v>25049</v>
      </c>
      <c r="G61" s="144">
        <v>0.1</v>
      </c>
      <c r="H61" s="165">
        <v>-17.600000000000001</v>
      </c>
      <c r="I61" s="197">
        <v>23667</v>
      </c>
      <c r="J61" s="144">
        <v>0.1</v>
      </c>
      <c r="K61" s="165">
        <v>-5.5</v>
      </c>
    </row>
    <row r="62" spans="2:32" ht="18" hidden="1" customHeight="1">
      <c r="B62" s="93" t="s">
        <v>145</v>
      </c>
      <c r="C62" s="197">
        <v>402010</v>
      </c>
      <c r="D62" s="144">
        <v>1.5</v>
      </c>
      <c r="E62" s="165">
        <v>1.2</v>
      </c>
      <c r="F62" s="197">
        <v>394857</v>
      </c>
      <c r="G62" s="144">
        <v>1.4</v>
      </c>
      <c r="H62" s="165">
        <v>-1.8</v>
      </c>
      <c r="I62" s="197">
        <v>391181</v>
      </c>
      <c r="J62" s="144">
        <v>1.3</v>
      </c>
      <c r="K62" s="165">
        <v>-0.9</v>
      </c>
    </row>
    <row r="63" spans="2:32" ht="18" hidden="1" customHeight="1">
      <c r="B63" s="93" t="s">
        <v>146</v>
      </c>
      <c r="C63" s="197">
        <v>1992342</v>
      </c>
      <c r="D63" s="144">
        <v>7.1</v>
      </c>
      <c r="E63" s="165">
        <v>-11.1</v>
      </c>
      <c r="F63" s="197">
        <v>2416001</v>
      </c>
      <c r="G63" s="144">
        <v>8.4</v>
      </c>
      <c r="H63" s="165">
        <v>21.3</v>
      </c>
      <c r="I63" s="197">
        <v>3328695</v>
      </c>
      <c r="J63" s="144">
        <v>11</v>
      </c>
      <c r="K63" s="165">
        <v>37.799999999999997</v>
      </c>
    </row>
    <row r="64" spans="2:32" ht="18" hidden="1" customHeight="1">
      <c r="B64" s="93" t="s">
        <v>148</v>
      </c>
      <c r="C64" s="197">
        <v>923636</v>
      </c>
      <c r="D64" s="144">
        <v>3.3</v>
      </c>
      <c r="E64" s="165">
        <v>5.4</v>
      </c>
      <c r="F64" s="197">
        <v>874207</v>
      </c>
      <c r="G64" s="144">
        <v>3</v>
      </c>
      <c r="H64" s="165">
        <v>-5.4</v>
      </c>
      <c r="I64" s="197">
        <v>860186</v>
      </c>
      <c r="J64" s="144">
        <v>2.9</v>
      </c>
      <c r="K64" s="165">
        <v>-1.6</v>
      </c>
    </row>
    <row r="65" spans="2:35" ht="18" hidden="1" customHeight="1">
      <c r="B65" s="93" t="s">
        <v>149</v>
      </c>
      <c r="C65" s="197">
        <v>3587006</v>
      </c>
      <c r="D65" s="144">
        <v>12.8</v>
      </c>
      <c r="E65" s="165">
        <v>-7.3</v>
      </c>
      <c r="F65" s="197">
        <v>4171903</v>
      </c>
      <c r="G65" s="144">
        <v>14.4</v>
      </c>
      <c r="H65" s="165">
        <v>16.3</v>
      </c>
      <c r="I65" s="197">
        <v>4815148</v>
      </c>
      <c r="J65" s="144">
        <v>16</v>
      </c>
      <c r="K65" s="165">
        <v>15.4</v>
      </c>
    </row>
    <row r="66" spans="2:35" ht="18" hidden="1" customHeight="1">
      <c r="B66" s="93" t="s">
        <v>151</v>
      </c>
      <c r="C66" s="197">
        <v>0</v>
      </c>
      <c r="D66" s="144">
        <v>0</v>
      </c>
      <c r="E66" s="165">
        <v>-100</v>
      </c>
      <c r="F66" s="197">
        <v>0</v>
      </c>
      <c r="G66" s="144">
        <v>0</v>
      </c>
      <c r="H66" s="165">
        <v>0</v>
      </c>
      <c r="I66" s="197">
        <v>0</v>
      </c>
      <c r="J66" s="144">
        <v>0</v>
      </c>
      <c r="K66" s="165">
        <v>0</v>
      </c>
    </row>
    <row r="67" spans="2:35" ht="18" hidden="1" customHeight="1">
      <c r="B67" s="93" t="s">
        <v>152</v>
      </c>
      <c r="C67" s="197">
        <v>3224721</v>
      </c>
      <c r="D67" s="144">
        <v>11.5</v>
      </c>
      <c r="E67" s="165">
        <v>-13.5</v>
      </c>
      <c r="F67" s="197">
        <v>2881943</v>
      </c>
      <c r="G67" s="144">
        <v>10</v>
      </c>
      <c r="H67" s="165">
        <v>-10.6</v>
      </c>
      <c r="I67" s="197">
        <v>2971848</v>
      </c>
      <c r="J67" s="144">
        <v>9.9</v>
      </c>
      <c r="K67" s="165">
        <v>3.1</v>
      </c>
    </row>
    <row r="68" spans="2:35" ht="18" hidden="1" customHeight="1">
      <c r="B68" s="93" t="s">
        <v>154</v>
      </c>
      <c r="C68" s="197">
        <v>49053</v>
      </c>
      <c r="D68" s="144">
        <v>0.2</v>
      </c>
      <c r="E68" s="165">
        <v>355</v>
      </c>
      <c r="F68" s="197">
        <v>32142</v>
      </c>
      <c r="G68" s="144">
        <v>0.1</v>
      </c>
      <c r="H68" s="165">
        <v>-34.5</v>
      </c>
      <c r="I68" s="197">
        <v>22486</v>
      </c>
      <c r="J68" s="144">
        <v>0.1</v>
      </c>
      <c r="K68" s="165">
        <v>-30</v>
      </c>
    </row>
    <row r="69" spans="2:35" ht="18" hidden="1" customHeight="1">
      <c r="B69" s="334" t="s">
        <v>115</v>
      </c>
      <c r="C69" s="199">
        <v>27963887</v>
      </c>
      <c r="D69" s="141">
        <v>100</v>
      </c>
      <c r="E69" s="183">
        <v>-1.8</v>
      </c>
      <c r="F69" s="199">
        <v>28876938</v>
      </c>
      <c r="G69" s="141">
        <v>100</v>
      </c>
      <c r="H69" s="183">
        <v>3.3</v>
      </c>
      <c r="I69" s="199">
        <v>30144631</v>
      </c>
      <c r="J69" s="141">
        <v>100</v>
      </c>
      <c r="K69" s="183">
        <v>4.4000000000000004</v>
      </c>
    </row>
    <row r="70" spans="2:35" ht="18" hidden="1" customHeight="1"/>
    <row r="71" spans="2:35" ht="18" customHeight="1">
      <c r="B71" s="90" t="s">
        <v>155</v>
      </c>
      <c r="C71" s="110" t="s">
        <v>16</v>
      </c>
      <c r="D71" s="129"/>
      <c r="E71" s="150"/>
      <c r="F71" s="110" t="s">
        <v>63</v>
      </c>
      <c r="G71" s="129"/>
      <c r="H71" s="150"/>
      <c r="I71" s="110" t="s">
        <v>64</v>
      </c>
      <c r="J71" s="129"/>
      <c r="K71" s="150"/>
      <c r="L71" s="110" t="s">
        <v>65</v>
      </c>
      <c r="M71" s="129"/>
      <c r="N71" s="150"/>
      <c r="O71" s="110" t="s">
        <v>67</v>
      </c>
      <c r="P71" s="129"/>
      <c r="Q71" s="150"/>
      <c r="R71" s="110" t="s">
        <v>68</v>
      </c>
      <c r="S71" s="129"/>
      <c r="T71" s="150"/>
      <c r="U71" s="110" t="s">
        <v>150</v>
      </c>
      <c r="V71" s="129"/>
      <c r="W71" s="150"/>
      <c r="X71" s="110" t="s">
        <v>210</v>
      </c>
      <c r="Y71" s="129"/>
      <c r="Z71" s="150"/>
      <c r="AA71" s="110" t="s">
        <v>212</v>
      </c>
      <c r="AB71" s="129"/>
      <c r="AC71" s="150"/>
      <c r="AD71" s="110" t="s">
        <v>213</v>
      </c>
      <c r="AE71" s="129"/>
      <c r="AF71" s="150"/>
      <c r="AG71" s="81"/>
      <c r="AH71" s="83"/>
      <c r="AI71" s="83"/>
    </row>
    <row r="72" spans="2:35" ht="30" customHeight="1">
      <c r="B72" s="91"/>
      <c r="C72" s="111" t="s">
        <v>89</v>
      </c>
      <c r="D72" s="177" t="s">
        <v>90</v>
      </c>
      <c r="E72" s="347" t="s">
        <v>91</v>
      </c>
      <c r="F72" s="111" t="s">
        <v>89</v>
      </c>
      <c r="G72" s="177" t="s">
        <v>90</v>
      </c>
      <c r="H72" s="347" t="s">
        <v>91</v>
      </c>
      <c r="I72" s="111" t="s">
        <v>89</v>
      </c>
      <c r="J72" s="177" t="s">
        <v>90</v>
      </c>
      <c r="K72" s="347" t="s">
        <v>91</v>
      </c>
      <c r="L72" s="111" t="s">
        <v>89</v>
      </c>
      <c r="M72" s="177" t="s">
        <v>90</v>
      </c>
      <c r="N72" s="347" t="s">
        <v>91</v>
      </c>
      <c r="O72" s="111" t="s">
        <v>89</v>
      </c>
      <c r="P72" s="177" t="s">
        <v>90</v>
      </c>
      <c r="Q72" s="347" t="s">
        <v>91</v>
      </c>
      <c r="R72" s="111" t="s">
        <v>89</v>
      </c>
      <c r="S72" s="177" t="s">
        <v>90</v>
      </c>
      <c r="T72" s="347" t="s">
        <v>91</v>
      </c>
      <c r="U72" s="111" t="s">
        <v>89</v>
      </c>
      <c r="V72" s="376" t="s">
        <v>90</v>
      </c>
      <c r="W72" s="377" t="s">
        <v>91</v>
      </c>
      <c r="X72" s="111" t="s">
        <v>89</v>
      </c>
      <c r="Y72" s="376" t="s">
        <v>90</v>
      </c>
      <c r="Z72" s="377" t="s">
        <v>91</v>
      </c>
      <c r="AA72" s="111" t="s">
        <v>89</v>
      </c>
      <c r="AB72" s="376" t="s">
        <v>90</v>
      </c>
      <c r="AC72" s="377" t="s">
        <v>91</v>
      </c>
      <c r="AD72" s="111" t="s">
        <v>89</v>
      </c>
      <c r="AE72" s="376" t="s">
        <v>90</v>
      </c>
      <c r="AF72" s="377" t="s">
        <v>91</v>
      </c>
      <c r="AG72" s="81"/>
      <c r="AH72" s="83"/>
      <c r="AI72" s="83"/>
    </row>
    <row r="73" spans="2:35" ht="21.95" customHeight="1">
      <c r="B73" s="92" t="s">
        <v>139</v>
      </c>
      <c r="C73" s="196">
        <v>285570</v>
      </c>
      <c r="D73" s="143">
        <v>0.8</v>
      </c>
      <c r="E73" s="164">
        <v>3.1</v>
      </c>
      <c r="F73" s="196">
        <v>269559</v>
      </c>
      <c r="G73" s="143">
        <f t="shared" ref="G73:G84" si="0">ROUND(F73/$F$86*100,1)</f>
        <v>0.9</v>
      </c>
      <c r="H73" s="164">
        <f t="shared" ref="H73:H82" si="1">ROUND((F73-C73)/C73*100,1)</f>
        <v>-5.6</v>
      </c>
      <c r="I73" s="196">
        <v>270702</v>
      </c>
      <c r="J73" s="143">
        <f t="shared" ref="J73:J80" si="2">ROUND(I73/$I$86*100,1)</f>
        <v>0.8</v>
      </c>
      <c r="K73" s="164">
        <f t="shared" ref="K73:K82" si="3">ROUND((I73-F73)/F73*100,1)</f>
        <v>0.4</v>
      </c>
      <c r="L73" s="196">
        <v>267116</v>
      </c>
      <c r="M73" s="143">
        <f t="shared" ref="M73:M79" si="4">ROUND(L73/$L$86*100,1)</f>
        <v>0.8</v>
      </c>
      <c r="N73" s="164">
        <f t="shared" ref="N73:N82" si="5">ROUND((L73-I73)/I73*100,1)</f>
        <v>-1.3</v>
      </c>
      <c r="O73" s="196">
        <v>256785</v>
      </c>
      <c r="P73" s="143">
        <f t="shared" ref="P73:P78" si="6">ROUND(O73/$O$86*100,1)</f>
        <v>0.8</v>
      </c>
      <c r="Q73" s="164">
        <f t="shared" ref="Q73:Q86" si="7">ROUND((O73-L73)/L73*100,1)</f>
        <v>-3.9</v>
      </c>
      <c r="R73" s="196">
        <v>259179</v>
      </c>
      <c r="S73" s="143">
        <f t="shared" ref="S73:S85" si="8">ROUND(R73/$R$86*100,1)</f>
        <v>0.5</v>
      </c>
      <c r="T73" s="164">
        <f t="shared" ref="T73:T86" si="9">ROUND((R73-O73)/O73*100,1)</f>
        <v>0.9</v>
      </c>
      <c r="U73" s="196">
        <v>261666</v>
      </c>
      <c r="V73" s="143">
        <f>ROUND(U73/$U$86*100,1)</f>
        <v>0.6</v>
      </c>
      <c r="W73" s="164">
        <f t="shared" ref="W73:W82" si="10">ROUND((U73-O73)/O73*100,1)</f>
        <v>1.9</v>
      </c>
      <c r="X73" s="196">
        <v>259006</v>
      </c>
      <c r="Y73" s="143">
        <f t="shared" ref="Y73:Y84" si="11">ROUND(X73/$X$86*100,1)</f>
        <v>0.7</v>
      </c>
      <c r="Z73" s="164">
        <f t="shared" ref="Z73:Z82" si="12">ROUND((X73-U73)/U73*100,1)</f>
        <v>-1</v>
      </c>
      <c r="AA73" s="196">
        <v>254886</v>
      </c>
      <c r="AB73" s="143">
        <f t="shared" ref="AB73:AB85" si="13">ROUND(AA73/$AA$86*100,1)</f>
        <v>0.7</v>
      </c>
      <c r="AC73" s="164">
        <f t="shared" ref="AC73:AC82" si="14">ROUND((AA73-X73)/X73*100,1)</f>
        <v>-1.6</v>
      </c>
      <c r="AD73" s="196">
        <v>263447</v>
      </c>
      <c r="AE73" s="143">
        <f>ROUND(AD73/$AD$86*100,1)</f>
        <v>0.6</v>
      </c>
      <c r="AF73" s="164">
        <f t="shared" ref="AF73:AF82" si="15">ROUND((AD73-AA73)/AA73*100,1)</f>
        <v>3.4</v>
      </c>
      <c r="AG73" s="81"/>
      <c r="AH73" s="83"/>
      <c r="AI73" s="83"/>
    </row>
    <row r="74" spans="2:35" ht="21.95" customHeight="1">
      <c r="B74" s="93" t="s">
        <v>140</v>
      </c>
      <c r="C74" s="197">
        <v>3253448</v>
      </c>
      <c r="D74" s="144">
        <v>9.1999999999999993</v>
      </c>
      <c r="E74" s="165">
        <v>24.7</v>
      </c>
      <c r="F74" s="197">
        <v>3802557</v>
      </c>
      <c r="G74" s="144">
        <f t="shared" si="0"/>
        <v>12.1</v>
      </c>
      <c r="H74" s="165">
        <f t="shared" si="1"/>
        <v>16.899999999999999</v>
      </c>
      <c r="I74" s="197">
        <v>4122947</v>
      </c>
      <c r="J74" s="144">
        <f t="shared" si="2"/>
        <v>12.7</v>
      </c>
      <c r="K74" s="165">
        <f t="shared" si="3"/>
        <v>8.4</v>
      </c>
      <c r="L74" s="197">
        <v>4596814</v>
      </c>
      <c r="M74" s="143">
        <f t="shared" si="4"/>
        <v>13.3</v>
      </c>
      <c r="N74" s="165">
        <f t="shared" si="5"/>
        <v>11.5</v>
      </c>
      <c r="O74" s="197">
        <v>3915315</v>
      </c>
      <c r="P74" s="143">
        <f t="shared" si="6"/>
        <v>11.6</v>
      </c>
      <c r="Q74" s="165">
        <f t="shared" si="7"/>
        <v>-14.8</v>
      </c>
      <c r="R74" s="197">
        <v>16254640</v>
      </c>
      <c r="S74" s="143">
        <f t="shared" si="8"/>
        <v>33</v>
      </c>
      <c r="T74" s="165">
        <f t="shared" si="9"/>
        <v>315.2</v>
      </c>
      <c r="U74" s="197">
        <v>5240841</v>
      </c>
      <c r="V74" s="143">
        <f>ROUND(U74/$U$86*100,1)</f>
        <v>12.6</v>
      </c>
      <c r="W74" s="165">
        <f t="shared" si="10"/>
        <v>33.9</v>
      </c>
      <c r="X74" s="197">
        <v>5817757</v>
      </c>
      <c r="Y74" s="143">
        <f t="shared" si="11"/>
        <v>14.7</v>
      </c>
      <c r="Z74" s="165">
        <f t="shared" si="12"/>
        <v>11</v>
      </c>
      <c r="AA74" s="197">
        <v>4457425</v>
      </c>
      <c r="AB74" s="143">
        <f t="shared" si="13"/>
        <v>11.4</v>
      </c>
      <c r="AC74" s="164">
        <f t="shared" si="14"/>
        <v>-23.4</v>
      </c>
      <c r="AD74" s="197">
        <v>5141639</v>
      </c>
      <c r="AE74" s="143">
        <f>ROUND(AD74/$AD$86*100,1)</f>
        <v>12.5</v>
      </c>
      <c r="AF74" s="164">
        <f t="shared" si="15"/>
        <v>15.3</v>
      </c>
      <c r="AG74" s="81"/>
      <c r="AH74" s="83"/>
      <c r="AI74" s="83"/>
    </row>
    <row r="75" spans="2:35" ht="21.95" customHeight="1">
      <c r="B75" s="93" t="s">
        <v>141</v>
      </c>
      <c r="C75" s="197">
        <v>13893373</v>
      </c>
      <c r="D75" s="144">
        <v>39.4</v>
      </c>
      <c r="E75" s="165">
        <v>4.4000000000000004</v>
      </c>
      <c r="F75" s="197">
        <v>14613811</v>
      </c>
      <c r="G75" s="144">
        <f t="shared" si="0"/>
        <v>46.3</v>
      </c>
      <c r="H75" s="165">
        <f t="shared" si="1"/>
        <v>5.2</v>
      </c>
      <c r="I75" s="197">
        <v>14903259</v>
      </c>
      <c r="J75" s="144">
        <f t="shared" si="2"/>
        <v>46</v>
      </c>
      <c r="K75" s="165">
        <f t="shared" si="3"/>
        <v>2</v>
      </c>
      <c r="L75" s="197">
        <v>14842961</v>
      </c>
      <c r="M75" s="143">
        <f t="shared" si="4"/>
        <v>43</v>
      </c>
      <c r="N75" s="165">
        <f t="shared" si="5"/>
        <v>-0.4</v>
      </c>
      <c r="O75" s="197">
        <v>15802682</v>
      </c>
      <c r="P75" s="143">
        <f t="shared" si="6"/>
        <v>47</v>
      </c>
      <c r="Q75" s="165">
        <f t="shared" si="7"/>
        <v>6.5</v>
      </c>
      <c r="R75" s="197">
        <v>16082102</v>
      </c>
      <c r="S75" s="143">
        <f t="shared" si="8"/>
        <v>32.700000000000003</v>
      </c>
      <c r="T75" s="165">
        <f t="shared" si="9"/>
        <v>1.8</v>
      </c>
      <c r="U75" s="197">
        <v>19811703</v>
      </c>
      <c r="V75" s="143">
        <f>ROUND(U75/$U$86*100,1)</f>
        <v>47.7</v>
      </c>
      <c r="W75" s="165">
        <f t="shared" si="10"/>
        <v>25.4</v>
      </c>
      <c r="X75" s="197">
        <v>18859522</v>
      </c>
      <c r="Y75" s="143">
        <f t="shared" si="11"/>
        <v>47.7</v>
      </c>
      <c r="Z75" s="165">
        <f t="shared" si="12"/>
        <v>-4.8</v>
      </c>
      <c r="AA75" s="197">
        <v>19733913</v>
      </c>
      <c r="AB75" s="143">
        <f t="shared" si="13"/>
        <v>50.5</v>
      </c>
      <c r="AC75" s="164">
        <f t="shared" si="14"/>
        <v>4.5999999999999996</v>
      </c>
      <c r="AD75" s="197">
        <v>20975861</v>
      </c>
      <c r="AE75" s="143">
        <f>ROUND(AD75/$AD$86*100,1)</f>
        <v>51.1</v>
      </c>
      <c r="AF75" s="164">
        <f t="shared" si="15"/>
        <v>6.3</v>
      </c>
      <c r="AG75" s="81"/>
      <c r="AH75" s="83"/>
      <c r="AI75" s="83"/>
    </row>
    <row r="76" spans="2:35" ht="21.95" customHeight="1">
      <c r="B76" s="93" t="s">
        <v>142</v>
      </c>
      <c r="C76" s="197">
        <v>2602252</v>
      </c>
      <c r="D76" s="144">
        <v>7.4</v>
      </c>
      <c r="E76" s="165">
        <v>-4.3</v>
      </c>
      <c r="F76" s="197">
        <v>2565251</v>
      </c>
      <c r="G76" s="144">
        <f t="shared" si="0"/>
        <v>8.1</v>
      </c>
      <c r="H76" s="165">
        <f t="shared" si="1"/>
        <v>-1.4</v>
      </c>
      <c r="I76" s="197">
        <v>2128091</v>
      </c>
      <c r="J76" s="144">
        <f t="shared" si="2"/>
        <v>6.6</v>
      </c>
      <c r="K76" s="165">
        <f t="shared" si="3"/>
        <v>-17</v>
      </c>
      <c r="L76" s="197">
        <v>2135556</v>
      </c>
      <c r="M76" s="143">
        <f t="shared" si="4"/>
        <v>6.2</v>
      </c>
      <c r="N76" s="165">
        <f t="shared" si="5"/>
        <v>0.4</v>
      </c>
      <c r="O76" s="197">
        <v>2330314</v>
      </c>
      <c r="P76" s="143">
        <f t="shared" si="6"/>
        <v>6.9</v>
      </c>
      <c r="Q76" s="165">
        <f t="shared" si="7"/>
        <v>9.1</v>
      </c>
      <c r="R76" s="197">
        <v>2422085</v>
      </c>
      <c r="S76" s="143">
        <f t="shared" si="8"/>
        <v>4.9000000000000004</v>
      </c>
      <c r="T76" s="165">
        <f t="shared" si="9"/>
        <v>3.9</v>
      </c>
      <c r="U76" s="197">
        <v>3246793</v>
      </c>
      <c r="V76" s="143">
        <f>ROUND(U76/$U$86*100,1)</f>
        <v>7.8</v>
      </c>
      <c r="W76" s="165">
        <f t="shared" si="10"/>
        <v>39.299999999999997</v>
      </c>
      <c r="X76" s="197">
        <v>3585614</v>
      </c>
      <c r="Y76" s="143">
        <f t="shared" si="11"/>
        <v>9.1</v>
      </c>
      <c r="Z76" s="165">
        <f t="shared" si="12"/>
        <v>10.4</v>
      </c>
      <c r="AA76" s="197">
        <v>3080638</v>
      </c>
      <c r="AB76" s="143">
        <f t="shared" si="13"/>
        <v>7.9</v>
      </c>
      <c r="AC76" s="164">
        <f t="shared" si="14"/>
        <v>-14.1</v>
      </c>
      <c r="AD76" s="197">
        <v>2976584</v>
      </c>
      <c r="AE76" s="143">
        <f>ROUND(AD76/$AD$86*100,1)+0.1</f>
        <v>7.3</v>
      </c>
      <c r="AF76" s="164">
        <f t="shared" si="15"/>
        <v>-3.4</v>
      </c>
      <c r="AG76" s="81"/>
      <c r="AH76" s="83"/>
      <c r="AI76" s="83"/>
    </row>
    <row r="77" spans="2:35" ht="21.95" customHeight="1">
      <c r="B77" s="93" t="s">
        <v>143</v>
      </c>
      <c r="C77" s="197">
        <v>29836</v>
      </c>
      <c r="D77" s="144">
        <v>0.1</v>
      </c>
      <c r="E77" s="165">
        <v>-6</v>
      </c>
      <c r="F77" s="197">
        <v>30827</v>
      </c>
      <c r="G77" s="144">
        <f t="shared" si="0"/>
        <v>0.1</v>
      </c>
      <c r="H77" s="165">
        <f t="shared" si="1"/>
        <v>3.3</v>
      </c>
      <c r="I77" s="197">
        <v>28564</v>
      </c>
      <c r="J77" s="144">
        <f t="shared" si="2"/>
        <v>0.1</v>
      </c>
      <c r="K77" s="165">
        <f t="shared" si="3"/>
        <v>-7.3</v>
      </c>
      <c r="L77" s="197">
        <v>29276</v>
      </c>
      <c r="M77" s="143">
        <f t="shared" si="4"/>
        <v>0.1</v>
      </c>
      <c r="N77" s="165">
        <f t="shared" si="5"/>
        <v>2.5</v>
      </c>
      <c r="O77" s="197">
        <v>30762</v>
      </c>
      <c r="P77" s="143">
        <f t="shared" si="6"/>
        <v>0.1</v>
      </c>
      <c r="Q77" s="165">
        <f t="shared" si="7"/>
        <v>5.0999999999999996</v>
      </c>
      <c r="R77" s="197">
        <v>30788</v>
      </c>
      <c r="S77" s="143">
        <f t="shared" si="8"/>
        <v>0.1</v>
      </c>
      <c r="T77" s="165">
        <f t="shared" si="9"/>
        <v>0.1</v>
      </c>
      <c r="U77" s="197">
        <v>30043</v>
      </c>
      <c r="V77" s="143">
        <v>0.1</v>
      </c>
      <c r="W77" s="165">
        <f t="shared" si="10"/>
        <v>-2.2999999999999998</v>
      </c>
      <c r="X77" s="197">
        <v>32300</v>
      </c>
      <c r="Y77" s="143">
        <f t="shared" si="11"/>
        <v>0.1</v>
      </c>
      <c r="Z77" s="165">
        <f t="shared" si="12"/>
        <v>7.5</v>
      </c>
      <c r="AA77" s="197">
        <v>32780</v>
      </c>
      <c r="AB77" s="143">
        <f t="shared" si="13"/>
        <v>0.1</v>
      </c>
      <c r="AC77" s="164">
        <f t="shared" si="14"/>
        <v>1.5</v>
      </c>
      <c r="AD77" s="197">
        <v>32868</v>
      </c>
      <c r="AE77" s="143">
        <f t="shared" ref="AE77:AE85" si="16">ROUND(AD77/$AD$86*100,1)</f>
        <v>0.1</v>
      </c>
      <c r="AF77" s="164">
        <f t="shared" si="15"/>
        <v>0.3</v>
      </c>
      <c r="AG77" s="81"/>
      <c r="AH77" s="83"/>
      <c r="AI77" s="83"/>
    </row>
    <row r="78" spans="2:35" ht="21.95" customHeight="1">
      <c r="B78" s="93" t="s">
        <v>144</v>
      </c>
      <c r="C78" s="197">
        <v>22193</v>
      </c>
      <c r="D78" s="144">
        <v>0.1</v>
      </c>
      <c r="E78" s="165">
        <v>-7.5</v>
      </c>
      <c r="F78" s="197">
        <v>21711</v>
      </c>
      <c r="G78" s="144">
        <f t="shared" si="0"/>
        <v>0.1</v>
      </c>
      <c r="H78" s="165">
        <f t="shared" si="1"/>
        <v>-2.2000000000000002</v>
      </c>
      <c r="I78" s="197">
        <v>22823</v>
      </c>
      <c r="J78" s="144">
        <f t="shared" si="2"/>
        <v>0.1</v>
      </c>
      <c r="K78" s="165">
        <f t="shared" si="3"/>
        <v>5.0999999999999996</v>
      </c>
      <c r="L78" s="197">
        <v>52558</v>
      </c>
      <c r="M78" s="143">
        <f t="shared" si="4"/>
        <v>0.2</v>
      </c>
      <c r="N78" s="165">
        <f t="shared" si="5"/>
        <v>130.30000000000001</v>
      </c>
      <c r="O78" s="197">
        <v>29853</v>
      </c>
      <c r="P78" s="143">
        <f t="shared" si="6"/>
        <v>0.1</v>
      </c>
      <c r="Q78" s="165">
        <f t="shared" si="7"/>
        <v>-43.2</v>
      </c>
      <c r="R78" s="197">
        <v>33512</v>
      </c>
      <c r="S78" s="143">
        <f t="shared" si="8"/>
        <v>0.1</v>
      </c>
      <c r="T78" s="165">
        <f t="shared" si="9"/>
        <v>12.3</v>
      </c>
      <c r="U78" s="197">
        <v>61795</v>
      </c>
      <c r="V78" s="143">
        <v>0.2</v>
      </c>
      <c r="W78" s="165">
        <f t="shared" si="10"/>
        <v>107</v>
      </c>
      <c r="X78" s="197">
        <v>65080</v>
      </c>
      <c r="Y78" s="143">
        <f t="shared" si="11"/>
        <v>0.2</v>
      </c>
      <c r="Z78" s="165">
        <f t="shared" si="12"/>
        <v>5.3</v>
      </c>
      <c r="AA78" s="197">
        <v>80192</v>
      </c>
      <c r="AB78" s="143">
        <f t="shared" si="13"/>
        <v>0.2</v>
      </c>
      <c r="AC78" s="164">
        <f t="shared" si="14"/>
        <v>23.2</v>
      </c>
      <c r="AD78" s="197">
        <v>46247</v>
      </c>
      <c r="AE78" s="143">
        <f t="shared" si="16"/>
        <v>0.1</v>
      </c>
      <c r="AF78" s="164">
        <f t="shared" si="15"/>
        <v>-42.3</v>
      </c>
      <c r="AG78" s="81"/>
      <c r="AH78" s="83"/>
      <c r="AI78" s="83"/>
    </row>
    <row r="79" spans="2:35" ht="21.95" customHeight="1">
      <c r="B79" s="93" t="s">
        <v>145</v>
      </c>
      <c r="C79" s="197">
        <v>395731</v>
      </c>
      <c r="D79" s="144">
        <v>1.1000000000000001</v>
      </c>
      <c r="E79" s="165">
        <v>1.3</v>
      </c>
      <c r="F79" s="197">
        <v>350190</v>
      </c>
      <c r="G79" s="144">
        <f t="shared" si="0"/>
        <v>1.1000000000000001</v>
      </c>
      <c r="H79" s="165">
        <f t="shared" si="1"/>
        <v>-11.5</v>
      </c>
      <c r="I79" s="197">
        <v>349797</v>
      </c>
      <c r="J79" s="144">
        <f t="shared" si="2"/>
        <v>1.1000000000000001</v>
      </c>
      <c r="K79" s="165">
        <f t="shared" si="3"/>
        <v>-0.1</v>
      </c>
      <c r="L79" s="197">
        <v>353484</v>
      </c>
      <c r="M79" s="143">
        <f t="shared" si="4"/>
        <v>1</v>
      </c>
      <c r="N79" s="165">
        <f t="shared" si="5"/>
        <v>1.1000000000000001</v>
      </c>
      <c r="O79" s="197">
        <v>351483</v>
      </c>
      <c r="P79" s="143">
        <f>ROUND(O79/$O$86*100,1)+0.1</f>
        <v>1.1000000000000001</v>
      </c>
      <c r="Q79" s="165">
        <f t="shared" si="7"/>
        <v>-0.6</v>
      </c>
      <c r="R79" s="197">
        <v>817974</v>
      </c>
      <c r="S79" s="143">
        <f t="shared" si="8"/>
        <v>1.7</v>
      </c>
      <c r="T79" s="165">
        <f t="shared" si="9"/>
        <v>132.69999999999999</v>
      </c>
      <c r="U79" s="197">
        <v>443041</v>
      </c>
      <c r="V79" s="143">
        <f>ROUND(U79/$U$86*100,1)</f>
        <v>1.1000000000000001</v>
      </c>
      <c r="W79" s="165">
        <f t="shared" si="10"/>
        <v>26</v>
      </c>
      <c r="X79" s="197">
        <v>404860</v>
      </c>
      <c r="Y79" s="143">
        <f t="shared" si="11"/>
        <v>1</v>
      </c>
      <c r="Z79" s="165">
        <f t="shared" si="12"/>
        <v>-8.6</v>
      </c>
      <c r="AA79" s="197">
        <v>460710</v>
      </c>
      <c r="AB79" s="143">
        <f t="shared" si="13"/>
        <v>1.2</v>
      </c>
      <c r="AC79" s="164">
        <f t="shared" si="14"/>
        <v>13.8</v>
      </c>
      <c r="AD79" s="197">
        <v>448648</v>
      </c>
      <c r="AE79" s="143">
        <f t="shared" si="16"/>
        <v>1.1000000000000001</v>
      </c>
      <c r="AF79" s="164">
        <f t="shared" si="15"/>
        <v>-2.6</v>
      </c>
      <c r="AG79" s="81"/>
      <c r="AH79" s="83"/>
      <c r="AI79" s="83"/>
    </row>
    <row r="80" spans="2:35" ht="21.95" customHeight="1">
      <c r="B80" s="93" t="s">
        <v>146</v>
      </c>
      <c r="C80" s="197">
        <v>2646510</v>
      </c>
      <c r="D80" s="144">
        <v>7.5</v>
      </c>
      <c r="E80" s="165">
        <v>-21.6</v>
      </c>
      <c r="F80" s="197">
        <v>3131565</v>
      </c>
      <c r="G80" s="144">
        <f t="shared" si="0"/>
        <v>9.9</v>
      </c>
      <c r="H80" s="165">
        <f t="shared" si="1"/>
        <v>18.3</v>
      </c>
      <c r="I80" s="197">
        <v>2921737</v>
      </c>
      <c r="J80" s="144">
        <f t="shared" si="2"/>
        <v>9</v>
      </c>
      <c r="K80" s="165">
        <f t="shared" si="3"/>
        <v>-6.7</v>
      </c>
      <c r="L80" s="197">
        <v>4577454</v>
      </c>
      <c r="M80" s="143">
        <f>ROUND(L80/$L$86*100,1)-0.1</f>
        <v>13.2</v>
      </c>
      <c r="N80" s="165">
        <f t="shared" si="5"/>
        <v>56.7</v>
      </c>
      <c r="O80" s="197">
        <v>3134329</v>
      </c>
      <c r="P80" s="143">
        <f t="shared" ref="P80:P85" si="17">ROUND(O80/$O$86*100,1)</f>
        <v>9.3000000000000007</v>
      </c>
      <c r="Q80" s="165">
        <f t="shared" si="7"/>
        <v>-31.5</v>
      </c>
      <c r="R80" s="197">
        <v>2997919</v>
      </c>
      <c r="S80" s="143">
        <f t="shared" si="8"/>
        <v>6.1</v>
      </c>
      <c r="T80" s="165">
        <f t="shared" si="9"/>
        <v>-4.4000000000000004</v>
      </c>
      <c r="U80" s="197">
        <v>3648692</v>
      </c>
      <c r="V80" s="143">
        <f>ROUND(U80/$U$86*100,1)</f>
        <v>8.8000000000000007</v>
      </c>
      <c r="W80" s="165">
        <f t="shared" si="10"/>
        <v>16.399999999999999</v>
      </c>
      <c r="X80" s="197">
        <v>2782424</v>
      </c>
      <c r="Y80" s="143">
        <f t="shared" si="11"/>
        <v>7</v>
      </c>
      <c r="Z80" s="165">
        <f t="shared" si="12"/>
        <v>-23.7</v>
      </c>
      <c r="AA80" s="197">
        <v>3327291</v>
      </c>
      <c r="AB80" s="143">
        <f t="shared" si="13"/>
        <v>8.5</v>
      </c>
      <c r="AC80" s="164">
        <f t="shared" si="14"/>
        <v>19.600000000000001</v>
      </c>
      <c r="AD80" s="197">
        <v>3785648</v>
      </c>
      <c r="AE80" s="143">
        <f t="shared" si="16"/>
        <v>9.1999999999999993</v>
      </c>
      <c r="AF80" s="164">
        <f t="shared" si="15"/>
        <v>13.8</v>
      </c>
      <c r="AG80" s="81"/>
      <c r="AH80" s="83"/>
      <c r="AI80" s="83"/>
    </row>
    <row r="81" spans="2:35" ht="21.95" customHeight="1">
      <c r="B81" s="93" t="s">
        <v>148</v>
      </c>
      <c r="C81" s="197">
        <v>938882</v>
      </c>
      <c r="D81" s="144">
        <v>2.7</v>
      </c>
      <c r="E81" s="165">
        <v>5.7</v>
      </c>
      <c r="F81" s="197">
        <v>957335</v>
      </c>
      <c r="G81" s="144">
        <f t="shared" si="0"/>
        <v>3</v>
      </c>
      <c r="H81" s="165">
        <f t="shared" si="1"/>
        <v>2</v>
      </c>
      <c r="I81" s="197">
        <v>958345</v>
      </c>
      <c r="J81" s="144">
        <f>ROUND(I81/$I$86*100,1)-0.1</f>
        <v>2.9</v>
      </c>
      <c r="K81" s="165">
        <f t="shared" si="3"/>
        <v>0.1</v>
      </c>
      <c r="L81" s="197">
        <v>960053</v>
      </c>
      <c r="M81" s="143">
        <f>ROUND(L81/$L$86*100,1)</f>
        <v>2.8</v>
      </c>
      <c r="N81" s="165">
        <f t="shared" si="5"/>
        <v>0.2</v>
      </c>
      <c r="O81" s="197">
        <v>1013324</v>
      </c>
      <c r="P81" s="143">
        <f t="shared" si="17"/>
        <v>3</v>
      </c>
      <c r="Q81" s="165">
        <f t="shared" si="7"/>
        <v>5.5</v>
      </c>
      <c r="R81" s="197">
        <v>1092594</v>
      </c>
      <c r="S81" s="143">
        <f t="shared" si="8"/>
        <v>2.2000000000000002</v>
      </c>
      <c r="T81" s="165">
        <f t="shared" si="9"/>
        <v>7.8</v>
      </c>
      <c r="U81" s="197">
        <v>1016414</v>
      </c>
      <c r="V81" s="143">
        <v>2.5</v>
      </c>
      <c r="W81" s="165">
        <f t="shared" si="10"/>
        <v>0.3</v>
      </c>
      <c r="X81" s="197">
        <v>1033775</v>
      </c>
      <c r="Y81" s="143">
        <f t="shared" si="11"/>
        <v>2.6</v>
      </c>
      <c r="Z81" s="165">
        <f t="shared" si="12"/>
        <v>1.7</v>
      </c>
      <c r="AA81" s="197">
        <v>1030372</v>
      </c>
      <c r="AB81" s="143">
        <f t="shared" si="13"/>
        <v>2.6</v>
      </c>
      <c r="AC81" s="164">
        <f t="shared" si="14"/>
        <v>-0.3</v>
      </c>
      <c r="AD81" s="197">
        <v>1091362</v>
      </c>
      <c r="AE81" s="143">
        <f t="shared" si="16"/>
        <v>2.7</v>
      </c>
      <c r="AF81" s="164">
        <f t="shared" si="15"/>
        <v>5.9</v>
      </c>
      <c r="AG81" s="81"/>
      <c r="AH81" s="83"/>
      <c r="AI81" s="83"/>
    </row>
    <row r="82" spans="2:35" ht="21.95" customHeight="1">
      <c r="B82" s="93" t="s">
        <v>149</v>
      </c>
      <c r="C82" s="197">
        <v>8363372</v>
      </c>
      <c r="D82" s="144">
        <v>23.8</v>
      </c>
      <c r="E82" s="165">
        <v>64.8</v>
      </c>
      <c r="F82" s="197">
        <v>3027946</v>
      </c>
      <c r="G82" s="144">
        <f t="shared" si="0"/>
        <v>9.6</v>
      </c>
      <c r="H82" s="165">
        <f t="shared" si="1"/>
        <v>-63.8</v>
      </c>
      <c r="I82" s="197">
        <v>3951543</v>
      </c>
      <c r="J82" s="144">
        <f>ROUND(I82/$I$86*100,1)</f>
        <v>12.2</v>
      </c>
      <c r="K82" s="165">
        <f t="shared" si="3"/>
        <v>30.5</v>
      </c>
      <c r="L82" s="197">
        <v>3843306</v>
      </c>
      <c r="M82" s="143">
        <f>ROUND(L82/$L$86*100,1)</f>
        <v>11.1</v>
      </c>
      <c r="N82" s="165">
        <f t="shared" si="5"/>
        <v>-2.7</v>
      </c>
      <c r="O82" s="197">
        <v>3925969</v>
      </c>
      <c r="P82" s="143">
        <f t="shared" si="17"/>
        <v>11.7</v>
      </c>
      <c r="Q82" s="165">
        <f t="shared" si="7"/>
        <v>2.2000000000000002</v>
      </c>
      <c r="R82" s="197">
        <v>6230419</v>
      </c>
      <c r="S82" s="143">
        <f t="shared" si="8"/>
        <v>12.7</v>
      </c>
      <c r="T82" s="165">
        <f t="shared" si="9"/>
        <v>58.7</v>
      </c>
      <c r="U82" s="197">
        <v>4836510</v>
      </c>
      <c r="V82" s="143">
        <f>ROUND(U82/$U$86*100,1)</f>
        <v>11.6</v>
      </c>
      <c r="W82" s="165">
        <f t="shared" si="10"/>
        <v>23.2</v>
      </c>
      <c r="X82" s="197">
        <v>3899615</v>
      </c>
      <c r="Y82" s="143">
        <f t="shared" si="11"/>
        <v>9.9</v>
      </c>
      <c r="Z82" s="165">
        <f t="shared" si="12"/>
        <v>-19.399999999999999</v>
      </c>
      <c r="AA82" s="197">
        <v>3893620</v>
      </c>
      <c r="AB82" s="143">
        <f t="shared" si="13"/>
        <v>10</v>
      </c>
      <c r="AC82" s="164">
        <f t="shared" si="14"/>
        <v>-0.2</v>
      </c>
      <c r="AD82" s="197">
        <v>3690023</v>
      </c>
      <c r="AE82" s="143">
        <f t="shared" si="16"/>
        <v>9</v>
      </c>
      <c r="AF82" s="164">
        <f t="shared" si="15"/>
        <v>-5.2</v>
      </c>
      <c r="AG82" s="81"/>
      <c r="AH82" s="83"/>
      <c r="AI82" s="83"/>
    </row>
    <row r="83" spans="2:35" ht="21.95" customHeight="1">
      <c r="B83" s="93" t="s">
        <v>151</v>
      </c>
      <c r="C83" s="197">
        <v>0</v>
      </c>
      <c r="D83" s="144">
        <v>0</v>
      </c>
      <c r="E83" s="165">
        <v>0</v>
      </c>
      <c r="F83" s="197">
        <v>0</v>
      </c>
      <c r="G83" s="144">
        <f t="shared" si="0"/>
        <v>0</v>
      </c>
      <c r="H83" s="165">
        <v>0</v>
      </c>
      <c r="I83" s="197">
        <v>0</v>
      </c>
      <c r="J83" s="144">
        <f>ROUND(I83/$I$86*100,1)</f>
        <v>0</v>
      </c>
      <c r="K83" s="165">
        <v>0</v>
      </c>
      <c r="L83" s="197">
        <v>37204</v>
      </c>
      <c r="M83" s="143">
        <f>ROUND(L83/$L$86*100,1)</f>
        <v>0.1</v>
      </c>
      <c r="N83" s="194" t="s">
        <v>99</v>
      </c>
      <c r="O83" s="197">
        <v>35916</v>
      </c>
      <c r="P83" s="143">
        <f t="shared" si="17"/>
        <v>0.1</v>
      </c>
      <c r="Q83" s="165">
        <f t="shared" si="7"/>
        <v>-3.5</v>
      </c>
      <c r="R83" s="197">
        <v>0</v>
      </c>
      <c r="S83" s="143">
        <f t="shared" si="8"/>
        <v>0</v>
      </c>
      <c r="T83" s="165">
        <f t="shared" si="9"/>
        <v>-100</v>
      </c>
      <c r="U83" s="197">
        <v>0</v>
      </c>
      <c r="V83" s="143">
        <f>ROUND(U83/$U$86*100,1)</f>
        <v>0</v>
      </c>
      <c r="W83" s="220">
        <v>0</v>
      </c>
      <c r="X83" s="197">
        <v>0</v>
      </c>
      <c r="Y83" s="143">
        <f t="shared" si="11"/>
        <v>0</v>
      </c>
      <c r="Z83" s="165">
        <v>0</v>
      </c>
      <c r="AA83" s="197">
        <v>0</v>
      </c>
      <c r="AB83" s="143">
        <f t="shared" si="13"/>
        <v>0</v>
      </c>
      <c r="AC83" s="164">
        <v>0</v>
      </c>
      <c r="AD83" s="197">
        <v>0</v>
      </c>
      <c r="AE83" s="143">
        <f t="shared" si="16"/>
        <v>0</v>
      </c>
      <c r="AF83" s="164">
        <v>0</v>
      </c>
      <c r="AG83" s="81"/>
      <c r="AH83" s="83"/>
      <c r="AI83" s="83"/>
    </row>
    <row r="84" spans="2:35" ht="21.95" customHeight="1">
      <c r="B84" s="93" t="s">
        <v>152</v>
      </c>
      <c r="C84" s="197">
        <v>2792291</v>
      </c>
      <c r="D84" s="144">
        <v>7.9</v>
      </c>
      <c r="E84" s="165">
        <v>-8</v>
      </c>
      <c r="F84" s="197">
        <v>2623610</v>
      </c>
      <c r="G84" s="144">
        <f t="shared" si="0"/>
        <v>8.3000000000000007</v>
      </c>
      <c r="H84" s="165">
        <f>ROUND((F84-C84)/C84*100,1)</f>
        <v>-6</v>
      </c>
      <c r="I84" s="197">
        <v>2772978</v>
      </c>
      <c r="J84" s="144">
        <f>ROUND(I84/$I$86*100,1)-0.1</f>
        <v>8.5</v>
      </c>
      <c r="K84" s="165">
        <f>ROUND((I84-F84)/F84*100,1)</f>
        <v>5.7</v>
      </c>
      <c r="L84" s="197">
        <v>2798558</v>
      </c>
      <c r="M84" s="143">
        <f>ROUND(L84/$L$86*100,1)</f>
        <v>8.1</v>
      </c>
      <c r="N84" s="165">
        <f>ROUND((L84-I84)/I84*100,1)</f>
        <v>0.9</v>
      </c>
      <c r="O84" s="197">
        <v>2798098</v>
      </c>
      <c r="P84" s="143">
        <f t="shared" si="17"/>
        <v>8.3000000000000007</v>
      </c>
      <c r="Q84" s="165">
        <f t="shared" si="7"/>
        <v>0</v>
      </c>
      <c r="R84" s="197">
        <v>2825025</v>
      </c>
      <c r="S84" s="143">
        <f t="shared" si="8"/>
        <v>5.7</v>
      </c>
      <c r="T84" s="165">
        <f t="shared" si="9"/>
        <v>1</v>
      </c>
      <c r="U84" s="197">
        <v>2780155</v>
      </c>
      <c r="V84" s="143">
        <f>ROUND(U84/$U$86*100,1)</f>
        <v>6.7</v>
      </c>
      <c r="W84" s="165">
        <f>ROUND((U84-O84)/O84*100,1)</f>
        <v>-0.6</v>
      </c>
      <c r="X84" s="197">
        <v>2704875</v>
      </c>
      <c r="Y84" s="143">
        <f t="shared" si="11"/>
        <v>6.8</v>
      </c>
      <c r="Z84" s="165">
        <f>ROUND((X84-U84)/U84*100,1)</f>
        <v>-2.7</v>
      </c>
      <c r="AA84" s="197">
        <v>2698977</v>
      </c>
      <c r="AB84" s="143">
        <f t="shared" si="13"/>
        <v>6.9</v>
      </c>
      <c r="AC84" s="164">
        <f>ROUND((AA84-X84)/X84*100,1)</f>
        <v>-0.2</v>
      </c>
      <c r="AD84" s="197">
        <v>2603131</v>
      </c>
      <c r="AE84" s="143">
        <f t="shared" si="16"/>
        <v>6.3</v>
      </c>
      <c r="AF84" s="164">
        <f>ROUND((AD84-AA84)/AA84*100,1)</f>
        <v>-3.6</v>
      </c>
      <c r="AG84" s="81"/>
      <c r="AH84" s="83"/>
      <c r="AI84" s="83"/>
    </row>
    <row r="85" spans="2:35" ht="21.95" customHeight="1">
      <c r="B85" s="93" t="s">
        <v>154</v>
      </c>
      <c r="C85" s="197">
        <v>738</v>
      </c>
      <c r="D85" s="144">
        <v>0</v>
      </c>
      <c r="E85" s="165">
        <v>161.69999999999999</v>
      </c>
      <c r="F85" s="197">
        <v>139745</v>
      </c>
      <c r="G85" s="144">
        <f>ROUND(F85/$F$86*100,1)+0.1</f>
        <v>0.5</v>
      </c>
      <c r="H85" s="165">
        <f>ROUND((F85-C85)/C85*100,1)</f>
        <v>18835.599999999999</v>
      </c>
      <c r="I85" s="197">
        <v>1346</v>
      </c>
      <c r="J85" s="144">
        <f>ROUND(I85/$I$86*100,1)</f>
        <v>0</v>
      </c>
      <c r="K85" s="165">
        <f>ROUND((I85-F85)/F85*100,1)</f>
        <v>-99</v>
      </c>
      <c r="L85" s="197">
        <v>47319</v>
      </c>
      <c r="M85" s="143">
        <f>ROUND(L85/$L$86*100,1)</f>
        <v>0.1</v>
      </c>
      <c r="N85" s="165">
        <f>ROUND((L85-I85)/I85*100,1)</f>
        <v>3415.5</v>
      </c>
      <c r="O85" s="197">
        <v>3608</v>
      </c>
      <c r="P85" s="143">
        <f t="shared" si="17"/>
        <v>0</v>
      </c>
      <c r="Q85" s="165">
        <f t="shared" si="7"/>
        <v>-92.4</v>
      </c>
      <c r="R85" s="197">
        <v>137931</v>
      </c>
      <c r="S85" s="143">
        <f t="shared" si="8"/>
        <v>0.3</v>
      </c>
      <c r="T85" s="165">
        <f t="shared" si="9"/>
        <v>3722.9</v>
      </c>
      <c r="U85" s="197">
        <v>143161</v>
      </c>
      <c r="V85" s="143">
        <f>ROUND(U85/$U$86*100,1)</f>
        <v>0.3</v>
      </c>
      <c r="W85" s="165">
        <f>ROUND((U85-O85)/O85*100,1)</f>
        <v>3867.9</v>
      </c>
      <c r="X85" s="197">
        <v>99710</v>
      </c>
      <c r="Y85" s="143">
        <f>ROUND(X85/$X$86*100,1)-0.1</f>
        <v>0.2</v>
      </c>
      <c r="Z85" s="165">
        <f>ROUND((X85-U85)/U85*100,1)</f>
        <v>-30.4</v>
      </c>
      <c r="AA85" s="197">
        <v>3732</v>
      </c>
      <c r="AB85" s="143">
        <f t="shared" si="13"/>
        <v>0</v>
      </c>
      <c r="AC85" s="164">
        <f>ROUND((AA85-X85)/X85*100,1)</f>
        <v>-96.3</v>
      </c>
      <c r="AD85" s="197">
        <v>1906</v>
      </c>
      <c r="AE85" s="143">
        <f t="shared" si="16"/>
        <v>0</v>
      </c>
      <c r="AF85" s="164">
        <f>ROUND((AD85-AA85)/AA85*100,1)</f>
        <v>-48.9</v>
      </c>
      <c r="AG85" s="81"/>
      <c r="AH85" s="83"/>
      <c r="AI85" s="83"/>
    </row>
    <row r="86" spans="2:35" ht="21.95" customHeight="1">
      <c r="B86" s="334" t="s">
        <v>115</v>
      </c>
      <c r="C86" s="199">
        <v>35224196</v>
      </c>
      <c r="D86" s="141">
        <v>100</v>
      </c>
      <c r="E86" s="183">
        <v>11</v>
      </c>
      <c r="F86" s="199">
        <f>SUM(F73:F85)</f>
        <v>31534107</v>
      </c>
      <c r="G86" s="141">
        <v>100</v>
      </c>
      <c r="H86" s="183">
        <f>ROUND((F86-C86)/C86*100,1)</f>
        <v>-10.5</v>
      </c>
      <c r="I86" s="199">
        <f>SUM(I73:I85)</f>
        <v>32432132</v>
      </c>
      <c r="J86" s="141">
        <v>100</v>
      </c>
      <c r="K86" s="183">
        <f>ROUND((I86-F86)/F86*100,1)</f>
        <v>2.8</v>
      </c>
      <c r="L86" s="199">
        <f>SUM(L73:L85)</f>
        <v>34541659</v>
      </c>
      <c r="M86" s="141">
        <v>100</v>
      </c>
      <c r="N86" s="183">
        <f>ROUND((L86-I86)/I86*100,1)</f>
        <v>6.5</v>
      </c>
      <c r="O86" s="199">
        <f>SUM(O73:O85)</f>
        <v>33628438</v>
      </c>
      <c r="P86" s="141">
        <v>100</v>
      </c>
      <c r="Q86" s="183">
        <f t="shared" si="7"/>
        <v>-2.6</v>
      </c>
      <c r="R86" s="199">
        <f>SUM(R73:R85)</f>
        <v>49184168</v>
      </c>
      <c r="S86" s="141">
        <v>100</v>
      </c>
      <c r="T86" s="183">
        <f t="shared" si="9"/>
        <v>46.3</v>
      </c>
      <c r="U86" s="199">
        <f>SUM(U73:U85)</f>
        <v>41520814</v>
      </c>
      <c r="V86" s="141">
        <f>SUM(V73:V85)</f>
        <v>99.999999999999986</v>
      </c>
      <c r="W86" s="183">
        <f>ROUND((U86-O86)/O86*100,1)</f>
        <v>23.5</v>
      </c>
      <c r="X86" s="199">
        <f>SUM(X73:X85)</f>
        <v>39544538</v>
      </c>
      <c r="Y86" s="141">
        <f>SUM(Y73:Y85)</f>
        <v>100</v>
      </c>
      <c r="Z86" s="183">
        <f>ROUND((X86-U86)/U86*100,1)</f>
        <v>-4.8</v>
      </c>
      <c r="AA86" s="199">
        <f>SUM(AA73:AA85)</f>
        <v>39054536</v>
      </c>
      <c r="AB86" s="141">
        <f>SUM(AB73:AB85)</f>
        <v>100</v>
      </c>
      <c r="AC86" s="183">
        <f>ROUND((AA86-R86)/R86*100,1)</f>
        <v>-20.6</v>
      </c>
      <c r="AD86" s="199">
        <f>SUM(AD73:AD85)</f>
        <v>41057364</v>
      </c>
      <c r="AE86" s="141">
        <f>SUM(AE73:AE85)</f>
        <v>99.999999999999986</v>
      </c>
      <c r="AF86" s="183">
        <f>ROUND((AD86-AA86)/AA86*100,1)</f>
        <v>5.0999999999999996</v>
      </c>
      <c r="AG86" s="81"/>
      <c r="AH86" s="83"/>
      <c r="AI86" s="83"/>
    </row>
    <row r="87" spans="2:35" ht="18" customHeight="1"/>
    <row r="88" spans="2:35" ht="18" customHeight="1"/>
  </sheetData>
  <customSheetViews>
    <customSheetView guid="{D3FC31F0-BD29-4247-B134-2616A8D45937}" showPageBreaks="1" printArea="1" hiddenRows="1" view="pageBreakPreview">
      <pane xSplit="2" ySplit="0" topLeftCell="L1" activePane="bottomRight" state="frozen"/>
      <selection activeCell="L78" sqref="L78"/>
      <pageMargins left="0.78740157480314998" right="0.39370078740157499" top="0.78740157480314998" bottom="0.78740157480314998" header="0.511811023622047" footer="0.511811023622047"/>
      <pageSetup paperSize="9" scale="46" fitToWidth="4" orientation="landscape" r:id="rId1"/>
      <headerFooter alignWithMargins="0"/>
    </customSheetView>
    <customSheetView guid="{A6F2385D-50A9-5447-A4CD-F5ACD85E22FA}" showPageBreaks="1" printArea="1" hiddenRows="1" view="pageBreakPreview" topLeftCell="A71">
      <pane xSplit="2" ySplit="0" topLeftCell="Q71" activePane="bottomRight" state="frozen"/>
      <selection activeCell="AA86" sqref="AA86"/>
      <pageMargins left="0.78740157480314998" right="0.39370078740157499" top="0.78740157480314998" bottom="0.78740157480314998" header="0.511811023622047" footer="0.511811023622047"/>
      <pageSetup paperSize="9" scale="41" fitToWidth="4" orientation="landscape" r:id="rId2"/>
      <headerFooter alignWithMargins="0"/>
    </customSheetView>
    <customSheetView guid="{56C7BEE8-E81C-7344-B1D8-4E7D29FBD2F8}" showPageBreaks="1" printArea="1" hiddenRows="1" view="pageBreakPreview" topLeftCell="A78">
      <pane xSplit="2" ySplit="0" topLeftCell="Q78" activePane="bottomRight" state="frozen"/>
      <selection activeCell="W73" sqref="W73"/>
      <pageMargins left="0.78740157480314998" right="0.39370078740157499" top="0.78740157480314998" bottom="0.78740157480314998" header="0.511811023622047" footer="0.511811023622047"/>
      <pageSetup paperSize="9" scale="41" fitToWidth="4" orientation="landscape" r:id="rId3"/>
      <headerFooter alignWithMargins="0"/>
    </customSheetView>
    <customSheetView guid="{7AC37262-417B-5048-B6DF-80EFAE245CEC}" printArea="1" hiddenRows="1" view="pageBreakPreview">
      <pane xSplit="2" ySplit="0" topLeftCell="Q1" activePane="bottomRight" state="frozen"/>
      <selection activeCell="AD71" sqref="AD71:AF86"/>
      <pageMargins left="0.78740157480314998" right="0.39370078740157499" top="0.78740157480314998" bottom="0.78740157480314998" header="0.511811023622047" footer="0.511811023622047"/>
      <pageSetup paperSize="9" scale="41" fitToWidth="4" orientation="landscape" r:id="rId4"/>
      <headerFooter alignWithMargins="0"/>
    </customSheetView>
    <customSheetView guid="{79534611-7C05-6D4C-9013-7E1AE78077F5}" showPageBreaks="1" fitToPage="1" printArea="1" hiddenRows="1" hiddenColumns="1" view="pageBreakPreview" topLeftCell="A2">
      <pane xSplit="2" ySplit="0" topLeftCell="C2" activePane="bottomRight" state="frozen"/>
      <selection activeCell="AJ80" sqref="AJ80"/>
      <pageMargins left="0.78740157480314998" right="0.39370078740157499" top="0.78740157480314998" bottom="0.78740157480314998" header="0.511811023622047" footer="0.511811023622047"/>
      <pageSetup paperSize="9" r:id="rId5"/>
      <headerFooter alignWithMargins="0"/>
    </customSheetView>
  </customSheetViews>
  <mergeCells count="39">
    <mergeCell ref="C3:E3"/>
    <mergeCell ref="F3:H3"/>
    <mergeCell ref="I3:K3"/>
    <mergeCell ref="L3:N3"/>
    <mergeCell ref="O3:Q3"/>
    <mergeCell ref="R3:T3"/>
    <mergeCell ref="AD3:AF3"/>
    <mergeCell ref="C20:E20"/>
    <mergeCell ref="F20:H20"/>
    <mergeCell ref="I20:K20"/>
    <mergeCell ref="L20:N20"/>
    <mergeCell ref="O20:Q20"/>
    <mergeCell ref="R20:T20"/>
    <mergeCell ref="AD20:AF20"/>
    <mergeCell ref="C37:E37"/>
    <mergeCell ref="F37:H37"/>
    <mergeCell ref="I37:K37"/>
    <mergeCell ref="L37:N37"/>
    <mergeCell ref="O37:Q37"/>
    <mergeCell ref="R37:T37"/>
    <mergeCell ref="AD37:AF37"/>
    <mergeCell ref="C54:E54"/>
    <mergeCell ref="F54:H54"/>
    <mergeCell ref="I54:K54"/>
    <mergeCell ref="C71:E71"/>
    <mergeCell ref="F71:H71"/>
    <mergeCell ref="I71:K71"/>
    <mergeCell ref="L71:N71"/>
    <mergeCell ref="O71:Q71"/>
    <mergeCell ref="R71:T71"/>
    <mergeCell ref="U71:W71"/>
    <mergeCell ref="X71:Z71"/>
    <mergeCell ref="AA71:AC71"/>
    <mergeCell ref="AD71:AF71"/>
    <mergeCell ref="B3:B4"/>
    <mergeCell ref="B20:B21"/>
    <mergeCell ref="B37:B38"/>
    <mergeCell ref="B54:B55"/>
    <mergeCell ref="B71:B72"/>
  </mergeCells>
  <phoneticPr fontId="9"/>
  <pageMargins left="0.78740157480314998" right="0.39370078740157499" top="0.78740157480314998" bottom="0.78740157480314998" header="0.511811023622047" footer="0.511811023622047"/>
  <pageSetup paperSize="9" scale="41" fitToWidth="4" fitToHeight="1" orientation="landscape" usePrinterDefaults="1" r:id="rId6"/>
  <headerFooter alignWithMargins="0"/>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dimension ref="A1:Y81"/>
  <sheetViews>
    <sheetView view="pageBreakPreview" zoomScaleSheetLayoutView="100" workbookViewId="0">
      <pane xSplit="3" ySplit="68" topLeftCell="W69" activePane="bottomRight" state="frozen"/>
      <selection pane="topRight"/>
      <selection pane="bottomLeft"/>
      <selection pane="bottomRight" activeCell="X69" sqref="X69"/>
    </sheetView>
  </sheetViews>
  <sheetFormatPr defaultColWidth="9" defaultRowHeight="16.2"/>
  <cols>
    <col min="1" max="1" width="2.09765625" customWidth="1"/>
    <col min="2" max="2" width="9.69921875" customWidth="1"/>
    <col min="3" max="3" width="15.69921875" customWidth="1"/>
    <col min="4" max="4" width="10.69921875" style="383" customWidth="1"/>
    <col min="5" max="5" width="6.69921875" style="384" customWidth="1"/>
    <col min="6" max="6" width="10.69921875" style="383" customWidth="1"/>
    <col min="7" max="7" width="6.69921875" style="384" customWidth="1"/>
    <col min="8" max="8" width="10.69921875" style="383" customWidth="1"/>
    <col min="9" max="9" width="6.69921875" style="384" customWidth="1"/>
    <col min="10" max="10" width="10.69921875" style="383" customWidth="1"/>
    <col min="11" max="11" width="6.69921875" style="384" customWidth="1"/>
    <col min="12" max="12" width="10.69921875" style="383" customWidth="1"/>
    <col min="13" max="13" width="6.69921875" style="384" customWidth="1"/>
    <col min="14" max="14" width="10.69921875" style="383" customWidth="1"/>
    <col min="15" max="15" width="6.69921875" style="384" customWidth="1"/>
    <col min="16" max="16" width="10.69921875" style="383" customWidth="1"/>
    <col min="17" max="17" width="6.69921875" style="384" customWidth="1"/>
    <col min="18" max="18" width="10.33203125" style="384" bestFit="1" customWidth="1"/>
    <col min="19" max="19" width="6.69921875" style="384" customWidth="1"/>
    <col min="20" max="20" width="9.5" style="384" bestFit="1" customWidth="1"/>
    <col min="21" max="21" width="6.69921875" style="384" customWidth="1"/>
    <col min="22" max="22" width="9.5" style="384" bestFit="1" customWidth="1"/>
    <col min="23" max="23" width="6.69921875" style="384" customWidth="1"/>
    <col min="24" max="24" width="10.69921875" style="383" customWidth="1"/>
    <col min="25" max="25" width="7.5" style="384" customWidth="1"/>
  </cols>
  <sheetData>
    <row r="1" spans="1:25" ht="24.95" customHeight="1">
      <c r="A1" s="385" t="s">
        <v>156</v>
      </c>
      <c r="B1" s="385"/>
    </row>
    <row r="2" spans="1:25" s="70" customFormat="1" ht="13.95">
      <c r="D2" s="403"/>
      <c r="E2" s="419"/>
      <c r="F2" s="403"/>
      <c r="G2" s="419"/>
      <c r="H2" s="403"/>
      <c r="I2" s="419"/>
      <c r="J2" s="403"/>
      <c r="K2" s="419"/>
      <c r="L2" s="403"/>
      <c r="M2" s="419"/>
      <c r="N2" s="403"/>
      <c r="O2" s="419"/>
      <c r="P2" s="403"/>
      <c r="Q2" s="419"/>
      <c r="R2" s="419"/>
      <c r="S2" s="419"/>
      <c r="T2" s="419"/>
      <c r="U2" s="419"/>
      <c r="V2" s="419"/>
      <c r="W2" s="419"/>
      <c r="X2" s="403"/>
      <c r="Y2" s="419"/>
    </row>
    <row r="3" spans="1:25" s="2" customFormat="1" ht="18" hidden="1" customHeight="1">
      <c r="B3" s="386" t="s">
        <v>124</v>
      </c>
      <c r="C3" s="394"/>
      <c r="D3" s="110" t="s">
        <v>14</v>
      </c>
      <c r="E3" s="150"/>
      <c r="F3" s="169" t="s">
        <v>29</v>
      </c>
      <c r="G3" s="176"/>
      <c r="H3" s="110" t="s">
        <v>36</v>
      </c>
      <c r="I3" s="150"/>
      <c r="J3" s="169" t="s">
        <v>42</v>
      </c>
      <c r="K3" s="176"/>
      <c r="L3" s="110" t="s">
        <v>28</v>
      </c>
      <c r="M3" s="150"/>
      <c r="N3" s="117" t="s">
        <v>28</v>
      </c>
      <c r="O3" s="157"/>
      <c r="P3" s="117" t="s">
        <v>28</v>
      </c>
      <c r="Q3" s="157"/>
      <c r="R3" s="136"/>
      <c r="S3" s="136"/>
      <c r="T3" s="136"/>
      <c r="U3" s="136"/>
      <c r="V3" s="136"/>
      <c r="W3" s="136"/>
      <c r="X3" s="117" t="s">
        <v>28</v>
      </c>
      <c r="Y3" s="157"/>
    </row>
    <row r="4" spans="1:25" s="2" customFormat="1" ht="30" hidden="1" customHeight="1">
      <c r="B4" s="387"/>
      <c r="C4" s="395"/>
      <c r="D4" s="404" t="s">
        <v>100</v>
      </c>
      <c r="E4" s="420" t="s">
        <v>90</v>
      </c>
      <c r="F4" s="404" t="s">
        <v>100</v>
      </c>
      <c r="G4" s="420" t="s">
        <v>90</v>
      </c>
      <c r="H4" s="404" t="s">
        <v>100</v>
      </c>
      <c r="I4" s="420" t="s">
        <v>90</v>
      </c>
      <c r="J4" s="404" t="s">
        <v>100</v>
      </c>
      <c r="K4" s="420" t="s">
        <v>90</v>
      </c>
      <c r="L4" s="404" t="s">
        <v>100</v>
      </c>
      <c r="M4" s="420" t="s">
        <v>90</v>
      </c>
      <c r="N4" s="404" t="s">
        <v>100</v>
      </c>
      <c r="O4" s="420" t="s">
        <v>90</v>
      </c>
      <c r="P4" s="404" t="s">
        <v>100</v>
      </c>
      <c r="Q4" s="420" t="s">
        <v>90</v>
      </c>
      <c r="R4" s="468"/>
      <c r="S4" s="468"/>
      <c r="T4" s="468"/>
      <c r="U4" s="468"/>
      <c r="V4" s="468"/>
      <c r="W4" s="468"/>
      <c r="X4" s="404" t="s">
        <v>100</v>
      </c>
      <c r="Y4" s="420" t="s">
        <v>90</v>
      </c>
    </row>
    <row r="5" spans="1:25" s="2" customFormat="1" ht="18" hidden="1" customHeight="1">
      <c r="B5" s="388" t="s">
        <v>157</v>
      </c>
      <c r="C5" s="396" t="s">
        <v>158</v>
      </c>
      <c r="D5" s="405">
        <v>4304734</v>
      </c>
      <c r="E5" s="421">
        <v>14.8</v>
      </c>
      <c r="F5" s="405">
        <v>4218941</v>
      </c>
      <c r="G5" s="421">
        <v>11.6</v>
      </c>
      <c r="H5" s="405">
        <v>4242888</v>
      </c>
      <c r="I5" s="428">
        <v>15.7</v>
      </c>
      <c r="J5" s="405">
        <v>4239197</v>
      </c>
      <c r="K5" s="428">
        <v>15.4</v>
      </c>
      <c r="L5" s="405">
        <v>4219004</v>
      </c>
      <c r="M5" s="428">
        <v>14.3</v>
      </c>
      <c r="N5" s="405">
        <v>4219004</v>
      </c>
      <c r="O5" s="428">
        <v>14.3</v>
      </c>
      <c r="P5" s="405">
        <v>4219004</v>
      </c>
      <c r="Q5" s="428">
        <v>14.3</v>
      </c>
      <c r="R5" s="469"/>
      <c r="S5" s="469"/>
      <c r="T5" s="469"/>
      <c r="U5" s="469"/>
      <c r="V5" s="469"/>
      <c r="W5" s="469"/>
      <c r="X5" s="405">
        <v>4219004</v>
      </c>
      <c r="Y5" s="483">
        <v>14.3</v>
      </c>
    </row>
    <row r="6" spans="1:25" s="2" customFormat="1" ht="18" hidden="1" customHeight="1">
      <c r="B6" s="389"/>
      <c r="C6" s="397" t="s">
        <v>159</v>
      </c>
      <c r="D6" s="406">
        <v>3000105</v>
      </c>
      <c r="E6" s="422">
        <v>10.3</v>
      </c>
      <c r="F6" s="406">
        <v>3212397</v>
      </c>
      <c r="G6" s="422">
        <v>8.9</v>
      </c>
      <c r="H6" s="406">
        <v>3235235</v>
      </c>
      <c r="I6" s="429">
        <v>12</v>
      </c>
      <c r="J6" s="406">
        <v>3622399</v>
      </c>
      <c r="K6" s="429">
        <v>13.1</v>
      </c>
      <c r="L6" s="406">
        <v>3885495</v>
      </c>
      <c r="M6" s="429">
        <v>13.2</v>
      </c>
      <c r="N6" s="406">
        <v>3885495</v>
      </c>
      <c r="O6" s="429">
        <v>13.2</v>
      </c>
      <c r="P6" s="406">
        <v>3885495</v>
      </c>
      <c r="Q6" s="429">
        <v>13.2</v>
      </c>
      <c r="R6" s="470"/>
      <c r="S6" s="470"/>
      <c r="T6" s="470"/>
      <c r="U6" s="470"/>
      <c r="V6" s="470"/>
      <c r="W6" s="470"/>
      <c r="X6" s="406">
        <v>3885495</v>
      </c>
      <c r="Y6" s="484">
        <v>13.2</v>
      </c>
    </row>
    <row r="7" spans="1:25" s="2" customFormat="1" ht="18" hidden="1" customHeight="1">
      <c r="B7" s="389"/>
      <c r="C7" s="398" t="s">
        <v>88</v>
      </c>
      <c r="D7" s="407">
        <v>4161557</v>
      </c>
      <c r="E7" s="423">
        <v>14.4</v>
      </c>
      <c r="F7" s="407">
        <v>11501806</v>
      </c>
      <c r="G7" s="423">
        <v>31.7</v>
      </c>
      <c r="H7" s="407">
        <v>4236443</v>
      </c>
      <c r="I7" s="430">
        <v>15.7</v>
      </c>
      <c r="J7" s="407">
        <v>4142502</v>
      </c>
      <c r="K7" s="430">
        <v>15</v>
      </c>
      <c r="L7" s="407">
        <v>5771881</v>
      </c>
      <c r="M7" s="430">
        <v>19.600000000000001</v>
      </c>
      <c r="N7" s="407">
        <v>5771881</v>
      </c>
      <c r="O7" s="430">
        <v>19.600000000000001</v>
      </c>
      <c r="P7" s="407">
        <v>5771881</v>
      </c>
      <c r="Q7" s="430">
        <v>19.600000000000001</v>
      </c>
      <c r="R7" s="471"/>
      <c r="S7" s="471"/>
      <c r="T7" s="471"/>
      <c r="U7" s="471"/>
      <c r="V7" s="471"/>
      <c r="W7" s="471"/>
      <c r="X7" s="407">
        <v>5771881</v>
      </c>
      <c r="Y7" s="485">
        <v>19.600000000000001</v>
      </c>
    </row>
    <row r="8" spans="1:25" s="2" customFormat="1" ht="18" hidden="1" customHeight="1">
      <c r="B8" s="390" t="s">
        <v>160</v>
      </c>
      <c r="C8" s="399" t="s">
        <v>161</v>
      </c>
      <c r="D8" s="408">
        <v>7366702</v>
      </c>
      <c r="E8" s="424">
        <v>25.4</v>
      </c>
      <c r="F8" s="408">
        <v>6000484</v>
      </c>
      <c r="G8" s="424">
        <v>16.5</v>
      </c>
      <c r="H8" s="408">
        <v>3870192</v>
      </c>
      <c r="I8" s="431">
        <v>14.4</v>
      </c>
      <c r="J8" s="408">
        <v>4207193</v>
      </c>
      <c r="K8" s="431">
        <v>15.3</v>
      </c>
      <c r="L8" s="408">
        <v>4226370</v>
      </c>
      <c r="M8" s="431">
        <v>14.4</v>
      </c>
      <c r="N8" s="408">
        <v>4226370</v>
      </c>
      <c r="O8" s="431">
        <v>14.4</v>
      </c>
      <c r="P8" s="408">
        <v>4226370</v>
      </c>
      <c r="Q8" s="431">
        <v>14.4</v>
      </c>
      <c r="R8" s="472"/>
      <c r="S8" s="472"/>
      <c r="T8" s="472"/>
      <c r="U8" s="472"/>
      <c r="V8" s="472"/>
      <c r="W8" s="472"/>
      <c r="X8" s="408">
        <v>4226370</v>
      </c>
      <c r="Y8" s="486">
        <v>14.4</v>
      </c>
    </row>
    <row r="9" spans="1:25" s="2" customFormat="1" ht="18" hidden="1" customHeight="1">
      <c r="B9" s="389"/>
      <c r="C9" s="397" t="s">
        <v>162</v>
      </c>
      <c r="D9" s="406">
        <v>0</v>
      </c>
      <c r="E9" s="422">
        <v>0</v>
      </c>
      <c r="F9" s="406">
        <v>6789</v>
      </c>
      <c r="G9" s="422">
        <v>0</v>
      </c>
      <c r="H9" s="406">
        <v>4</v>
      </c>
      <c r="I9" s="429">
        <v>0</v>
      </c>
      <c r="J9" s="406">
        <v>2</v>
      </c>
      <c r="K9" s="429">
        <v>0</v>
      </c>
      <c r="L9" s="406">
        <v>8</v>
      </c>
      <c r="M9" s="429">
        <v>0</v>
      </c>
      <c r="N9" s="406">
        <v>8</v>
      </c>
      <c r="O9" s="429">
        <v>0</v>
      </c>
      <c r="P9" s="406">
        <v>8</v>
      </c>
      <c r="Q9" s="429">
        <v>0</v>
      </c>
      <c r="R9" s="470"/>
      <c r="S9" s="470"/>
      <c r="T9" s="470"/>
      <c r="U9" s="470"/>
      <c r="V9" s="470"/>
      <c r="W9" s="470"/>
      <c r="X9" s="406">
        <v>8</v>
      </c>
      <c r="Y9" s="484">
        <v>0</v>
      </c>
    </row>
    <row r="10" spans="1:25" s="2" customFormat="1" ht="18" hidden="1" customHeight="1">
      <c r="B10" s="391"/>
      <c r="C10" s="400" t="s">
        <v>163</v>
      </c>
      <c r="D10" s="409">
        <v>0</v>
      </c>
      <c r="E10" s="425">
        <v>0</v>
      </c>
      <c r="F10" s="409">
        <v>0</v>
      </c>
      <c r="G10" s="425">
        <v>0</v>
      </c>
      <c r="H10" s="409">
        <v>0</v>
      </c>
      <c r="I10" s="432">
        <v>0</v>
      </c>
      <c r="J10" s="409">
        <v>0</v>
      </c>
      <c r="K10" s="432">
        <v>0</v>
      </c>
      <c r="L10" s="409">
        <v>0</v>
      </c>
      <c r="M10" s="432">
        <v>0</v>
      </c>
      <c r="N10" s="409">
        <v>0</v>
      </c>
      <c r="O10" s="432">
        <v>0</v>
      </c>
      <c r="P10" s="409">
        <v>0</v>
      </c>
      <c r="Q10" s="432">
        <v>0</v>
      </c>
      <c r="R10" s="473"/>
      <c r="S10" s="473"/>
      <c r="T10" s="473"/>
      <c r="U10" s="473"/>
      <c r="V10" s="473"/>
      <c r="W10" s="473"/>
      <c r="X10" s="409">
        <v>0</v>
      </c>
      <c r="Y10" s="487">
        <v>0</v>
      </c>
    </row>
    <row r="11" spans="1:25" s="2" customFormat="1" ht="18" hidden="1" customHeight="1">
      <c r="B11" s="392" t="s">
        <v>165</v>
      </c>
      <c r="C11" s="401" t="s">
        <v>166</v>
      </c>
      <c r="D11" s="410">
        <v>2894567</v>
      </c>
      <c r="E11" s="426">
        <v>10</v>
      </c>
      <c r="F11" s="410">
        <v>2996003</v>
      </c>
      <c r="G11" s="426">
        <v>8.1999999999999993</v>
      </c>
      <c r="H11" s="410">
        <v>3176075</v>
      </c>
      <c r="I11" s="433">
        <v>11.8</v>
      </c>
      <c r="J11" s="410">
        <v>3195197</v>
      </c>
      <c r="K11" s="433">
        <v>11.6</v>
      </c>
      <c r="L11" s="410">
        <v>3207011</v>
      </c>
      <c r="M11" s="433">
        <v>10.9</v>
      </c>
      <c r="N11" s="410">
        <v>3207011</v>
      </c>
      <c r="O11" s="433">
        <v>10.9</v>
      </c>
      <c r="P11" s="410">
        <v>3207011</v>
      </c>
      <c r="Q11" s="433">
        <v>10.9</v>
      </c>
      <c r="R11" s="474"/>
      <c r="S11" s="474"/>
      <c r="T11" s="474"/>
      <c r="U11" s="474"/>
      <c r="V11" s="474"/>
      <c r="W11" s="474"/>
      <c r="X11" s="410">
        <v>3207011</v>
      </c>
      <c r="Y11" s="488">
        <v>10.9</v>
      </c>
    </row>
    <row r="12" spans="1:25" s="2" customFormat="1" ht="18" hidden="1" customHeight="1">
      <c r="B12" s="389"/>
      <c r="C12" s="397" t="s">
        <v>167</v>
      </c>
      <c r="D12" s="406">
        <v>188891</v>
      </c>
      <c r="E12" s="422">
        <v>0.7</v>
      </c>
      <c r="F12" s="406">
        <v>199092</v>
      </c>
      <c r="G12" s="422">
        <v>0.5</v>
      </c>
      <c r="H12" s="406">
        <v>192683</v>
      </c>
      <c r="I12" s="429">
        <v>0.7</v>
      </c>
      <c r="J12" s="406">
        <v>211471</v>
      </c>
      <c r="K12" s="429">
        <v>0.8</v>
      </c>
      <c r="L12" s="406">
        <v>198421</v>
      </c>
      <c r="M12" s="429">
        <v>0.7</v>
      </c>
      <c r="N12" s="406">
        <v>198421</v>
      </c>
      <c r="O12" s="429">
        <v>0.7</v>
      </c>
      <c r="P12" s="406">
        <v>198421</v>
      </c>
      <c r="Q12" s="429">
        <v>0.7</v>
      </c>
      <c r="R12" s="470"/>
      <c r="S12" s="470"/>
      <c r="T12" s="470"/>
      <c r="U12" s="470"/>
      <c r="V12" s="470"/>
      <c r="W12" s="470"/>
      <c r="X12" s="406">
        <v>198421</v>
      </c>
      <c r="Y12" s="484">
        <v>0.7</v>
      </c>
    </row>
    <row r="13" spans="1:25" s="2" customFormat="1" ht="18" hidden="1" customHeight="1">
      <c r="B13" s="389"/>
      <c r="C13" s="397" t="s">
        <v>123</v>
      </c>
      <c r="D13" s="406">
        <v>4878051</v>
      </c>
      <c r="E13" s="422">
        <v>16.8</v>
      </c>
      <c r="F13" s="406">
        <v>4899340</v>
      </c>
      <c r="G13" s="422">
        <v>13.5</v>
      </c>
      <c r="H13" s="406">
        <v>4868975</v>
      </c>
      <c r="I13" s="429">
        <v>18</v>
      </c>
      <c r="J13" s="406">
        <v>4876833</v>
      </c>
      <c r="K13" s="429">
        <v>17.7</v>
      </c>
      <c r="L13" s="406">
        <v>4950876</v>
      </c>
      <c r="M13" s="429">
        <v>16.8</v>
      </c>
      <c r="N13" s="406">
        <v>4950876</v>
      </c>
      <c r="O13" s="429">
        <v>16.8</v>
      </c>
      <c r="P13" s="406">
        <v>4950876</v>
      </c>
      <c r="Q13" s="429">
        <v>16.8</v>
      </c>
      <c r="R13" s="470"/>
      <c r="S13" s="470"/>
      <c r="T13" s="470"/>
      <c r="U13" s="470"/>
      <c r="V13" s="470"/>
      <c r="W13" s="470"/>
      <c r="X13" s="406">
        <v>4950876</v>
      </c>
      <c r="Y13" s="484">
        <v>16.8</v>
      </c>
    </row>
    <row r="14" spans="1:25" s="2" customFormat="1" ht="18" hidden="1" customHeight="1">
      <c r="B14" s="389"/>
      <c r="C14" s="397" t="s">
        <v>169</v>
      </c>
      <c r="D14" s="406">
        <v>470808</v>
      </c>
      <c r="E14" s="422">
        <v>1.6</v>
      </c>
      <c r="F14" s="406">
        <v>1464809</v>
      </c>
      <c r="G14" s="422">
        <v>4</v>
      </c>
      <c r="H14" s="406">
        <v>970972</v>
      </c>
      <c r="I14" s="429">
        <v>3.6</v>
      </c>
      <c r="J14" s="406">
        <v>573031</v>
      </c>
      <c r="K14" s="429">
        <v>2.1</v>
      </c>
      <c r="L14" s="406">
        <v>764774</v>
      </c>
      <c r="M14" s="429">
        <v>2.6</v>
      </c>
      <c r="N14" s="406">
        <v>764774</v>
      </c>
      <c r="O14" s="429">
        <v>2.6</v>
      </c>
      <c r="P14" s="406">
        <v>764774</v>
      </c>
      <c r="Q14" s="429">
        <v>2.6</v>
      </c>
      <c r="R14" s="470"/>
      <c r="S14" s="470"/>
      <c r="T14" s="470"/>
      <c r="U14" s="470"/>
      <c r="V14" s="470"/>
      <c r="W14" s="470"/>
      <c r="X14" s="406">
        <v>764774</v>
      </c>
      <c r="Y14" s="484">
        <v>2.6</v>
      </c>
    </row>
    <row r="15" spans="1:25" s="2" customFormat="1" ht="18" hidden="1" customHeight="1">
      <c r="B15" s="389"/>
      <c r="C15" s="397" t="s">
        <v>170</v>
      </c>
      <c r="D15" s="406">
        <v>659125</v>
      </c>
      <c r="E15" s="422">
        <v>2.2999999999999998</v>
      </c>
      <c r="F15" s="406">
        <v>626203</v>
      </c>
      <c r="G15" s="422">
        <v>1.7</v>
      </c>
      <c r="H15" s="406">
        <v>725592</v>
      </c>
      <c r="I15" s="429">
        <v>2.7</v>
      </c>
      <c r="J15" s="406">
        <v>650669</v>
      </c>
      <c r="K15" s="429">
        <v>2.4</v>
      </c>
      <c r="L15" s="406">
        <v>659180</v>
      </c>
      <c r="M15" s="429">
        <v>2.2000000000000002</v>
      </c>
      <c r="N15" s="406">
        <v>659180</v>
      </c>
      <c r="O15" s="429">
        <v>2.2000000000000002</v>
      </c>
      <c r="P15" s="406">
        <v>659180</v>
      </c>
      <c r="Q15" s="429">
        <v>2.2000000000000002</v>
      </c>
      <c r="R15" s="470"/>
      <c r="S15" s="470"/>
      <c r="T15" s="470"/>
      <c r="U15" s="470"/>
      <c r="V15" s="470"/>
      <c r="W15" s="470"/>
      <c r="X15" s="406">
        <v>659180</v>
      </c>
      <c r="Y15" s="484">
        <v>2.2000000000000002</v>
      </c>
    </row>
    <row r="16" spans="1:25" s="2" customFormat="1" ht="18" hidden="1" customHeight="1">
      <c r="B16" s="389"/>
      <c r="C16" s="398" t="s">
        <v>38</v>
      </c>
      <c r="D16" s="407">
        <v>1058400</v>
      </c>
      <c r="E16" s="423">
        <v>3.7</v>
      </c>
      <c r="F16" s="407">
        <v>1221209</v>
      </c>
      <c r="G16" s="423">
        <v>3.4</v>
      </c>
      <c r="H16" s="407">
        <v>1458008</v>
      </c>
      <c r="I16" s="430">
        <v>5.4</v>
      </c>
      <c r="J16" s="407">
        <v>1827349</v>
      </c>
      <c r="K16" s="430">
        <v>6.6</v>
      </c>
      <c r="L16" s="407">
        <v>1563229</v>
      </c>
      <c r="M16" s="430">
        <v>5.3</v>
      </c>
      <c r="N16" s="407">
        <v>1563229</v>
      </c>
      <c r="O16" s="430">
        <v>5.3</v>
      </c>
      <c r="P16" s="407">
        <v>1563229</v>
      </c>
      <c r="Q16" s="430">
        <v>5.3</v>
      </c>
      <c r="R16" s="471"/>
      <c r="S16" s="471"/>
      <c r="T16" s="471"/>
      <c r="U16" s="471"/>
      <c r="V16" s="471"/>
      <c r="W16" s="471"/>
      <c r="X16" s="407">
        <v>1563229</v>
      </c>
      <c r="Y16" s="485">
        <v>5.3</v>
      </c>
    </row>
    <row r="17" spans="2:25" s="2" customFormat="1" ht="18" hidden="1" customHeight="1">
      <c r="B17" s="393" t="s">
        <v>134</v>
      </c>
      <c r="C17" s="402"/>
      <c r="D17" s="199">
        <v>28982940</v>
      </c>
      <c r="E17" s="427">
        <v>100</v>
      </c>
      <c r="F17" s="199">
        <v>36347073</v>
      </c>
      <c r="G17" s="427">
        <v>100</v>
      </c>
      <c r="H17" s="199">
        <v>26977067</v>
      </c>
      <c r="I17" s="434">
        <v>100</v>
      </c>
      <c r="J17" s="199">
        <v>27545843</v>
      </c>
      <c r="K17" s="434">
        <v>100</v>
      </c>
      <c r="L17" s="199">
        <v>29446249</v>
      </c>
      <c r="M17" s="434">
        <v>100</v>
      </c>
      <c r="N17" s="199">
        <v>29446249</v>
      </c>
      <c r="O17" s="434">
        <v>100</v>
      </c>
      <c r="P17" s="199">
        <v>29446249</v>
      </c>
      <c r="Q17" s="434">
        <v>100</v>
      </c>
      <c r="R17" s="475"/>
      <c r="S17" s="475"/>
      <c r="T17" s="475"/>
      <c r="U17" s="475"/>
      <c r="V17" s="475"/>
      <c r="W17" s="475"/>
      <c r="X17" s="199">
        <v>29446249</v>
      </c>
      <c r="Y17" s="434">
        <v>100</v>
      </c>
    </row>
    <row r="18" spans="2:25" s="70" customFormat="1" ht="18" hidden="1" customHeight="1">
      <c r="D18" s="403"/>
      <c r="E18" s="419"/>
      <c r="F18" s="403"/>
      <c r="G18" s="419"/>
      <c r="H18" s="403"/>
      <c r="I18" s="419"/>
      <c r="J18" s="403"/>
      <c r="K18" s="419"/>
      <c r="L18" s="403"/>
      <c r="M18" s="419"/>
      <c r="N18" s="403"/>
      <c r="O18" s="419"/>
      <c r="P18" s="403"/>
      <c r="Q18" s="419"/>
      <c r="R18" s="419"/>
      <c r="S18" s="419"/>
      <c r="T18" s="419"/>
      <c r="U18" s="419"/>
      <c r="V18" s="419"/>
      <c r="W18" s="419"/>
      <c r="X18" s="403"/>
      <c r="Y18" s="419"/>
    </row>
    <row r="19" spans="2:25" ht="18" hidden="1" customHeight="1">
      <c r="B19" s="386" t="s">
        <v>124</v>
      </c>
      <c r="C19" s="394"/>
      <c r="D19" s="169" t="s">
        <v>46</v>
      </c>
      <c r="E19" s="150"/>
      <c r="F19" s="110" t="s">
        <v>49</v>
      </c>
      <c r="G19" s="150"/>
      <c r="H19" s="110" t="s">
        <v>0</v>
      </c>
      <c r="I19" s="150"/>
      <c r="J19" s="110" t="s">
        <v>48</v>
      </c>
      <c r="K19" s="150"/>
      <c r="L19" s="110" t="s">
        <v>51</v>
      </c>
      <c r="M19" s="150"/>
      <c r="N19" s="117" t="s">
        <v>51</v>
      </c>
      <c r="O19" s="157"/>
      <c r="P19" s="117" t="s">
        <v>51</v>
      </c>
      <c r="Q19" s="157"/>
      <c r="R19" s="136"/>
      <c r="S19" s="136"/>
      <c r="T19" s="136"/>
      <c r="U19" s="136"/>
      <c r="V19" s="136"/>
      <c r="W19" s="136"/>
      <c r="X19" s="117" t="s">
        <v>51</v>
      </c>
      <c r="Y19" s="157"/>
    </row>
    <row r="20" spans="2:25" ht="30" hidden="1" customHeight="1">
      <c r="B20" s="387"/>
      <c r="C20" s="395"/>
      <c r="D20" s="404" t="s">
        <v>100</v>
      </c>
      <c r="E20" s="420" t="s">
        <v>90</v>
      </c>
      <c r="F20" s="404" t="s">
        <v>100</v>
      </c>
      <c r="G20" s="420" t="s">
        <v>90</v>
      </c>
      <c r="H20" s="404" t="s">
        <v>100</v>
      </c>
      <c r="I20" s="420" t="s">
        <v>90</v>
      </c>
      <c r="J20" s="404" t="s">
        <v>100</v>
      </c>
      <c r="K20" s="420" t="s">
        <v>90</v>
      </c>
      <c r="L20" s="404" t="s">
        <v>100</v>
      </c>
      <c r="M20" s="420" t="s">
        <v>90</v>
      </c>
      <c r="N20" s="404" t="s">
        <v>100</v>
      </c>
      <c r="O20" s="420" t="s">
        <v>90</v>
      </c>
      <c r="P20" s="404" t="s">
        <v>100</v>
      </c>
      <c r="Q20" s="420" t="s">
        <v>90</v>
      </c>
      <c r="R20" s="468"/>
      <c r="S20" s="468"/>
      <c r="T20" s="468"/>
      <c r="U20" s="468"/>
      <c r="V20" s="468"/>
      <c r="W20" s="468"/>
      <c r="X20" s="404" t="s">
        <v>100</v>
      </c>
      <c r="Y20" s="420" t="s">
        <v>90</v>
      </c>
    </row>
    <row r="21" spans="2:25" ht="18" hidden="1" customHeight="1">
      <c r="B21" s="388" t="s">
        <v>157</v>
      </c>
      <c r="C21" s="396" t="s">
        <v>158</v>
      </c>
      <c r="D21" s="405">
        <v>4370959</v>
      </c>
      <c r="E21" s="428">
        <v>15.6</v>
      </c>
      <c r="F21" s="405">
        <v>4380673</v>
      </c>
      <c r="G21" s="428">
        <v>16.100000000000001</v>
      </c>
      <c r="H21" s="451">
        <v>4298266</v>
      </c>
      <c r="I21" s="428">
        <v>15</v>
      </c>
      <c r="J21" s="405">
        <v>4319254</v>
      </c>
      <c r="K21" s="428">
        <v>17</v>
      </c>
      <c r="L21" s="405">
        <v>4480688</v>
      </c>
      <c r="M21" s="428">
        <v>17.100000000000001</v>
      </c>
      <c r="N21" s="405">
        <v>4480688</v>
      </c>
      <c r="O21" s="428">
        <v>17.100000000000001</v>
      </c>
      <c r="P21" s="405">
        <v>4480688</v>
      </c>
      <c r="Q21" s="428">
        <v>17.100000000000001</v>
      </c>
      <c r="R21" s="469"/>
      <c r="S21" s="469"/>
      <c r="T21" s="469"/>
      <c r="U21" s="469"/>
      <c r="V21" s="469"/>
      <c r="W21" s="469"/>
      <c r="X21" s="405">
        <v>4480688</v>
      </c>
      <c r="Y21" s="483">
        <v>17.100000000000001</v>
      </c>
    </row>
    <row r="22" spans="2:25" ht="18" hidden="1" customHeight="1">
      <c r="B22" s="389"/>
      <c r="C22" s="397" t="s">
        <v>159</v>
      </c>
      <c r="D22" s="406">
        <v>4552335</v>
      </c>
      <c r="E22" s="429">
        <v>16.3</v>
      </c>
      <c r="F22" s="406">
        <v>5035310</v>
      </c>
      <c r="G22" s="429">
        <v>18.5</v>
      </c>
      <c r="H22" s="452">
        <v>5039014</v>
      </c>
      <c r="I22" s="429">
        <v>17.600000000000001</v>
      </c>
      <c r="J22" s="406">
        <v>4997970</v>
      </c>
      <c r="K22" s="429">
        <v>19.7</v>
      </c>
      <c r="L22" s="406">
        <v>5226205</v>
      </c>
      <c r="M22" s="429">
        <v>19.899999999999999</v>
      </c>
      <c r="N22" s="406">
        <v>5226205</v>
      </c>
      <c r="O22" s="429">
        <v>19.899999999999999</v>
      </c>
      <c r="P22" s="406">
        <v>5226205</v>
      </c>
      <c r="Q22" s="429">
        <v>19.899999999999999</v>
      </c>
      <c r="R22" s="470"/>
      <c r="S22" s="470"/>
      <c r="T22" s="470"/>
      <c r="U22" s="470"/>
      <c r="V22" s="470"/>
      <c r="W22" s="470"/>
      <c r="X22" s="406">
        <v>5226205</v>
      </c>
      <c r="Y22" s="484">
        <v>19.899999999999999</v>
      </c>
    </row>
    <row r="23" spans="2:25" ht="18" hidden="1" customHeight="1">
      <c r="B23" s="389"/>
      <c r="C23" s="398" t="s">
        <v>88</v>
      </c>
      <c r="D23" s="407">
        <v>4133369</v>
      </c>
      <c r="E23" s="430">
        <v>14.8</v>
      </c>
      <c r="F23" s="407">
        <v>4007349</v>
      </c>
      <c r="G23" s="430">
        <v>14.7</v>
      </c>
      <c r="H23" s="453">
        <v>4341815</v>
      </c>
      <c r="I23" s="430">
        <v>15.2</v>
      </c>
      <c r="J23" s="407">
        <v>3764822</v>
      </c>
      <c r="K23" s="430">
        <v>14.9</v>
      </c>
      <c r="L23" s="407">
        <v>3958727</v>
      </c>
      <c r="M23" s="430">
        <v>15.1</v>
      </c>
      <c r="N23" s="407">
        <v>3958727</v>
      </c>
      <c r="O23" s="430">
        <v>15.1</v>
      </c>
      <c r="P23" s="407">
        <v>3958727</v>
      </c>
      <c r="Q23" s="430">
        <v>15.1</v>
      </c>
      <c r="R23" s="471"/>
      <c r="S23" s="471"/>
      <c r="T23" s="471"/>
      <c r="U23" s="471"/>
      <c r="V23" s="471"/>
      <c r="W23" s="471"/>
      <c r="X23" s="407">
        <v>3958727</v>
      </c>
      <c r="Y23" s="485">
        <v>15.1</v>
      </c>
    </row>
    <row r="24" spans="2:25" ht="18" hidden="1" customHeight="1">
      <c r="B24" s="390" t="s">
        <v>160</v>
      </c>
      <c r="C24" s="399" t="s">
        <v>161</v>
      </c>
      <c r="D24" s="408">
        <v>3680275</v>
      </c>
      <c r="E24" s="431">
        <v>13.2</v>
      </c>
      <c r="F24" s="408">
        <v>3007831</v>
      </c>
      <c r="G24" s="431">
        <v>11</v>
      </c>
      <c r="H24" s="454">
        <v>4285914</v>
      </c>
      <c r="I24" s="431">
        <v>15</v>
      </c>
      <c r="J24" s="408">
        <v>1614457</v>
      </c>
      <c r="K24" s="431">
        <v>6.3</v>
      </c>
      <c r="L24" s="408">
        <v>2174819</v>
      </c>
      <c r="M24" s="431">
        <v>8.3000000000000007</v>
      </c>
      <c r="N24" s="408">
        <v>2174819</v>
      </c>
      <c r="O24" s="431">
        <v>8.3000000000000007</v>
      </c>
      <c r="P24" s="408">
        <v>2174819</v>
      </c>
      <c r="Q24" s="431">
        <v>8.3000000000000007</v>
      </c>
      <c r="R24" s="472"/>
      <c r="S24" s="472"/>
      <c r="T24" s="472"/>
      <c r="U24" s="472"/>
      <c r="V24" s="472"/>
      <c r="W24" s="472"/>
      <c r="X24" s="408">
        <v>2174819</v>
      </c>
      <c r="Y24" s="486">
        <v>8.3000000000000007</v>
      </c>
    </row>
    <row r="25" spans="2:25" ht="18" hidden="1" customHeight="1">
      <c r="B25" s="389"/>
      <c r="C25" s="397" t="s">
        <v>162</v>
      </c>
      <c r="D25" s="406">
        <v>17182</v>
      </c>
      <c r="E25" s="429">
        <v>0</v>
      </c>
      <c r="F25" s="406">
        <v>0</v>
      </c>
      <c r="G25" s="429">
        <v>0</v>
      </c>
      <c r="H25" s="452">
        <v>57536</v>
      </c>
      <c r="I25" s="429">
        <v>0.2</v>
      </c>
      <c r="J25" s="406">
        <v>21113</v>
      </c>
      <c r="K25" s="429">
        <v>0.1</v>
      </c>
      <c r="L25" s="406">
        <v>0</v>
      </c>
      <c r="M25" s="429">
        <v>0</v>
      </c>
      <c r="N25" s="406">
        <v>0</v>
      </c>
      <c r="O25" s="429">
        <v>0</v>
      </c>
      <c r="P25" s="406">
        <v>0</v>
      </c>
      <c r="Q25" s="429">
        <v>0</v>
      </c>
      <c r="R25" s="470"/>
      <c r="S25" s="470"/>
      <c r="T25" s="470"/>
      <c r="U25" s="470"/>
      <c r="V25" s="470"/>
      <c r="W25" s="470"/>
      <c r="X25" s="406">
        <v>0</v>
      </c>
      <c r="Y25" s="484">
        <v>0</v>
      </c>
    </row>
    <row r="26" spans="2:25" ht="18" hidden="1" customHeight="1">
      <c r="B26" s="391"/>
      <c r="C26" s="400" t="s">
        <v>163</v>
      </c>
      <c r="D26" s="409">
        <v>0</v>
      </c>
      <c r="E26" s="432">
        <v>0</v>
      </c>
      <c r="F26" s="409">
        <v>0</v>
      </c>
      <c r="G26" s="432">
        <v>0</v>
      </c>
      <c r="H26" s="455">
        <v>0</v>
      </c>
      <c r="I26" s="432">
        <v>0</v>
      </c>
      <c r="J26" s="409">
        <v>0</v>
      </c>
      <c r="K26" s="432">
        <v>0</v>
      </c>
      <c r="L26" s="409">
        <v>0</v>
      </c>
      <c r="M26" s="432">
        <v>0</v>
      </c>
      <c r="N26" s="409">
        <v>0</v>
      </c>
      <c r="O26" s="432">
        <v>0</v>
      </c>
      <c r="P26" s="409">
        <v>0</v>
      </c>
      <c r="Q26" s="432">
        <v>0</v>
      </c>
      <c r="R26" s="473"/>
      <c r="S26" s="473"/>
      <c r="T26" s="473"/>
      <c r="U26" s="473"/>
      <c r="V26" s="473"/>
      <c r="W26" s="473"/>
      <c r="X26" s="409">
        <v>0</v>
      </c>
      <c r="Y26" s="487">
        <v>0</v>
      </c>
    </row>
    <row r="27" spans="2:25" ht="18" hidden="1" customHeight="1">
      <c r="B27" s="392" t="s">
        <v>165</v>
      </c>
      <c r="C27" s="401" t="s">
        <v>166</v>
      </c>
      <c r="D27" s="410">
        <v>3191261</v>
      </c>
      <c r="E27" s="433">
        <v>11.4</v>
      </c>
      <c r="F27" s="410">
        <v>2935919</v>
      </c>
      <c r="G27" s="433">
        <v>10.8</v>
      </c>
      <c r="H27" s="456">
        <v>2902572</v>
      </c>
      <c r="I27" s="433">
        <v>10.1</v>
      </c>
      <c r="J27" s="410">
        <v>3065240</v>
      </c>
      <c r="K27" s="433">
        <v>12.1</v>
      </c>
      <c r="L27" s="410">
        <v>2953386</v>
      </c>
      <c r="M27" s="433">
        <v>11.3</v>
      </c>
      <c r="N27" s="410">
        <v>2953386</v>
      </c>
      <c r="O27" s="433">
        <v>11.3</v>
      </c>
      <c r="P27" s="410">
        <v>2953386</v>
      </c>
      <c r="Q27" s="433">
        <v>11.3</v>
      </c>
      <c r="R27" s="474"/>
      <c r="S27" s="474"/>
      <c r="T27" s="474"/>
      <c r="U27" s="474"/>
      <c r="V27" s="474"/>
      <c r="W27" s="474"/>
      <c r="X27" s="410">
        <v>2953386</v>
      </c>
      <c r="Y27" s="488">
        <v>11.3</v>
      </c>
    </row>
    <row r="28" spans="2:25" ht="18" hidden="1" customHeight="1">
      <c r="B28" s="389"/>
      <c r="C28" s="397" t="s">
        <v>167</v>
      </c>
      <c r="D28" s="406">
        <v>185411</v>
      </c>
      <c r="E28" s="429">
        <v>0.7</v>
      </c>
      <c r="F28" s="406">
        <v>179653</v>
      </c>
      <c r="G28" s="429">
        <v>0.6</v>
      </c>
      <c r="H28" s="452">
        <v>175349</v>
      </c>
      <c r="I28" s="429">
        <v>0.6</v>
      </c>
      <c r="J28" s="406">
        <v>172341</v>
      </c>
      <c r="K28" s="429">
        <v>0.7</v>
      </c>
      <c r="L28" s="406">
        <v>145667</v>
      </c>
      <c r="M28" s="429">
        <v>0.5</v>
      </c>
      <c r="N28" s="406">
        <v>145667</v>
      </c>
      <c r="O28" s="429">
        <v>0.5</v>
      </c>
      <c r="P28" s="406">
        <v>145667</v>
      </c>
      <c r="Q28" s="429">
        <v>0.5</v>
      </c>
      <c r="R28" s="470"/>
      <c r="S28" s="470"/>
      <c r="T28" s="470"/>
      <c r="U28" s="470"/>
      <c r="V28" s="470"/>
      <c r="W28" s="470"/>
      <c r="X28" s="406">
        <v>145667</v>
      </c>
      <c r="Y28" s="484">
        <v>0.5</v>
      </c>
    </row>
    <row r="29" spans="2:25" ht="18" hidden="1" customHeight="1">
      <c r="B29" s="389"/>
      <c r="C29" s="397" t="s">
        <v>123</v>
      </c>
      <c r="D29" s="406">
        <v>4987039</v>
      </c>
      <c r="E29" s="429">
        <v>17.899999999999999</v>
      </c>
      <c r="F29" s="406">
        <v>4516640</v>
      </c>
      <c r="G29" s="429">
        <v>16.600000000000001</v>
      </c>
      <c r="H29" s="452">
        <v>4585381</v>
      </c>
      <c r="I29" s="429">
        <v>16</v>
      </c>
      <c r="J29" s="406">
        <v>4242024</v>
      </c>
      <c r="K29" s="429">
        <v>16.8</v>
      </c>
      <c r="L29" s="406">
        <v>4271021</v>
      </c>
      <c r="M29" s="429">
        <v>16.3</v>
      </c>
      <c r="N29" s="406">
        <v>4271021</v>
      </c>
      <c r="O29" s="429">
        <v>16.3</v>
      </c>
      <c r="P29" s="406">
        <v>4271021</v>
      </c>
      <c r="Q29" s="429">
        <v>16.3</v>
      </c>
      <c r="R29" s="470"/>
      <c r="S29" s="470"/>
      <c r="T29" s="470"/>
      <c r="U29" s="470"/>
      <c r="V29" s="470"/>
      <c r="W29" s="470"/>
      <c r="X29" s="406">
        <v>4271021</v>
      </c>
      <c r="Y29" s="484">
        <v>16.3</v>
      </c>
    </row>
    <row r="30" spans="2:25" ht="18" hidden="1" customHeight="1">
      <c r="B30" s="389"/>
      <c r="C30" s="397" t="s">
        <v>169</v>
      </c>
      <c r="D30" s="406">
        <v>311830</v>
      </c>
      <c r="E30" s="429">
        <v>1.1000000000000001</v>
      </c>
      <c r="F30" s="406">
        <v>188823</v>
      </c>
      <c r="G30" s="429">
        <v>0.7</v>
      </c>
      <c r="H30" s="452">
        <v>150303</v>
      </c>
      <c r="I30" s="429">
        <v>0.5</v>
      </c>
      <c r="J30" s="406">
        <v>322380</v>
      </c>
      <c r="K30" s="429">
        <v>1.3</v>
      </c>
      <c r="L30" s="406">
        <v>82809</v>
      </c>
      <c r="M30" s="429">
        <v>0.3</v>
      </c>
      <c r="N30" s="406">
        <v>82809</v>
      </c>
      <c r="O30" s="429">
        <v>0.3</v>
      </c>
      <c r="P30" s="406">
        <v>82809</v>
      </c>
      <c r="Q30" s="429">
        <v>0.3</v>
      </c>
      <c r="R30" s="470"/>
      <c r="S30" s="470"/>
      <c r="T30" s="470"/>
      <c r="U30" s="470"/>
      <c r="V30" s="470"/>
      <c r="W30" s="470"/>
      <c r="X30" s="406">
        <v>82809</v>
      </c>
      <c r="Y30" s="484">
        <v>0.3</v>
      </c>
    </row>
    <row r="31" spans="2:25" ht="18" hidden="1" customHeight="1">
      <c r="B31" s="389"/>
      <c r="C31" s="397" t="s">
        <v>170</v>
      </c>
      <c r="D31" s="406">
        <v>673512</v>
      </c>
      <c r="E31" s="429">
        <v>2.4</v>
      </c>
      <c r="F31" s="406">
        <v>685365</v>
      </c>
      <c r="G31" s="429">
        <v>2.5</v>
      </c>
      <c r="H31" s="452">
        <v>481301</v>
      </c>
      <c r="I31" s="429">
        <v>1.7</v>
      </c>
      <c r="J31" s="406">
        <v>448112</v>
      </c>
      <c r="K31" s="429">
        <v>1.8</v>
      </c>
      <c r="L31" s="406">
        <v>451199</v>
      </c>
      <c r="M31" s="429">
        <v>1.8</v>
      </c>
      <c r="N31" s="406">
        <v>451199</v>
      </c>
      <c r="O31" s="429">
        <v>1.8</v>
      </c>
      <c r="P31" s="406">
        <v>451199</v>
      </c>
      <c r="Q31" s="429">
        <v>1.8</v>
      </c>
      <c r="R31" s="470"/>
      <c r="S31" s="470"/>
      <c r="T31" s="470"/>
      <c r="U31" s="470"/>
      <c r="V31" s="470"/>
      <c r="W31" s="470"/>
      <c r="X31" s="406">
        <v>451199</v>
      </c>
      <c r="Y31" s="484">
        <v>1.8</v>
      </c>
    </row>
    <row r="32" spans="2:25" ht="18" hidden="1" customHeight="1">
      <c r="B32" s="389"/>
      <c r="C32" s="398" t="s">
        <v>38</v>
      </c>
      <c r="D32" s="407">
        <v>1837485</v>
      </c>
      <c r="E32" s="430">
        <v>6.6</v>
      </c>
      <c r="F32" s="407">
        <v>2320884</v>
      </c>
      <c r="G32" s="430">
        <v>8.5</v>
      </c>
      <c r="H32" s="453">
        <v>2336072</v>
      </c>
      <c r="I32" s="430">
        <v>8.1</v>
      </c>
      <c r="J32" s="407">
        <v>2357419</v>
      </c>
      <c r="K32" s="430">
        <v>9.3000000000000007</v>
      </c>
      <c r="L32" s="407">
        <v>2468502</v>
      </c>
      <c r="M32" s="430">
        <v>9.4</v>
      </c>
      <c r="N32" s="407">
        <v>2468502</v>
      </c>
      <c r="O32" s="430">
        <v>9.4</v>
      </c>
      <c r="P32" s="407">
        <v>2468502</v>
      </c>
      <c r="Q32" s="430">
        <v>9.4</v>
      </c>
      <c r="R32" s="471"/>
      <c r="S32" s="471"/>
      <c r="T32" s="471"/>
      <c r="U32" s="471"/>
      <c r="V32" s="471"/>
      <c r="W32" s="471"/>
      <c r="X32" s="407">
        <v>2468502</v>
      </c>
      <c r="Y32" s="485">
        <v>9.4</v>
      </c>
    </row>
    <row r="33" spans="2:25" ht="18" hidden="1" customHeight="1">
      <c r="B33" s="393" t="s">
        <v>134</v>
      </c>
      <c r="C33" s="402"/>
      <c r="D33" s="199">
        <v>27940658</v>
      </c>
      <c r="E33" s="434">
        <v>100</v>
      </c>
      <c r="F33" s="199">
        <v>27258447</v>
      </c>
      <c r="G33" s="434">
        <v>100</v>
      </c>
      <c r="H33" s="457">
        <v>28653523</v>
      </c>
      <c r="I33" s="434">
        <v>100</v>
      </c>
      <c r="J33" s="199">
        <v>25325132</v>
      </c>
      <c r="K33" s="434">
        <v>100</v>
      </c>
      <c r="L33" s="199">
        <v>26213023</v>
      </c>
      <c r="M33" s="434">
        <v>100</v>
      </c>
      <c r="N33" s="199">
        <v>26213023</v>
      </c>
      <c r="O33" s="434">
        <v>100</v>
      </c>
      <c r="P33" s="199">
        <v>26213023</v>
      </c>
      <c r="Q33" s="434">
        <v>100</v>
      </c>
      <c r="R33" s="475"/>
      <c r="S33" s="475"/>
      <c r="T33" s="475"/>
      <c r="U33" s="475"/>
      <c r="V33" s="475"/>
      <c r="W33" s="475"/>
      <c r="X33" s="199">
        <v>26213023</v>
      </c>
      <c r="Y33" s="434">
        <v>100</v>
      </c>
    </row>
    <row r="34" spans="2:25" ht="18" hidden="1" customHeight="1"/>
    <row r="35" spans="2:25" ht="18" hidden="1" customHeight="1">
      <c r="B35" s="386" t="s">
        <v>124</v>
      </c>
      <c r="C35" s="394"/>
      <c r="D35" s="411" t="s">
        <v>39</v>
      </c>
      <c r="E35" s="435"/>
      <c r="F35" s="110" t="s">
        <v>18</v>
      </c>
      <c r="G35" s="150"/>
      <c r="H35" s="411" t="s">
        <v>60</v>
      </c>
      <c r="I35" s="435"/>
      <c r="J35" s="110" t="s">
        <v>22</v>
      </c>
      <c r="K35" s="150"/>
      <c r="L35" s="110" t="s">
        <v>33</v>
      </c>
      <c r="M35" s="150"/>
      <c r="N35" s="117" t="s">
        <v>33</v>
      </c>
      <c r="O35" s="157"/>
      <c r="P35" s="117" t="s">
        <v>33</v>
      </c>
      <c r="Q35" s="157"/>
      <c r="R35" s="136"/>
      <c r="S35" s="136"/>
      <c r="T35" s="136"/>
      <c r="U35" s="136"/>
      <c r="V35" s="136"/>
      <c r="W35" s="136"/>
      <c r="X35" s="117" t="s">
        <v>33</v>
      </c>
      <c r="Y35" s="157"/>
    </row>
    <row r="36" spans="2:25" ht="30" hidden="1" customHeight="1">
      <c r="B36" s="387"/>
      <c r="C36" s="395"/>
      <c r="D36" s="404" t="s">
        <v>100</v>
      </c>
      <c r="E36" s="420" t="s">
        <v>90</v>
      </c>
      <c r="F36" s="404" t="s">
        <v>100</v>
      </c>
      <c r="G36" s="420" t="s">
        <v>90</v>
      </c>
      <c r="H36" s="458" t="s">
        <v>100</v>
      </c>
      <c r="I36" s="420" t="s">
        <v>90</v>
      </c>
      <c r="J36" s="404" t="s">
        <v>100</v>
      </c>
      <c r="K36" s="420" t="s">
        <v>90</v>
      </c>
      <c r="L36" s="404" t="s">
        <v>100</v>
      </c>
      <c r="M36" s="420" t="s">
        <v>90</v>
      </c>
      <c r="N36" s="404" t="s">
        <v>100</v>
      </c>
      <c r="O36" s="420" t="s">
        <v>90</v>
      </c>
      <c r="P36" s="404" t="s">
        <v>100</v>
      </c>
      <c r="Q36" s="420" t="s">
        <v>90</v>
      </c>
      <c r="R36" s="468"/>
      <c r="S36" s="468"/>
      <c r="T36" s="468"/>
      <c r="U36" s="468"/>
      <c r="V36" s="468"/>
      <c r="W36" s="468"/>
      <c r="X36" s="404" t="s">
        <v>100</v>
      </c>
      <c r="Y36" s="420" t="s">
        <v>90</v>
      </c>
    </row>
    <row r="37" spans="2:25" ht="18" hidden="1" customHeight="1">
      <c r="B37" s="388" t="s">
        <v>157</v>
      </c>
      <c r="C37" s="396" t="s">
        <v>158</v>
      </c>
      <c r="D37" s="405">
        <v>4677561</v>
      </c>
      <c r="E37" s="428">
        <v>18.3</v>
      </c>
      <c r="F37" s="405">
        <v>4234587</v>
      </c>
      <c r="G37" s="444">
        <v>15.1</v>
      </c>
      <c r="H37" s="459">
        <v>4149361</v>
      </c>
      <c r="I37" s="428">
        <v>14.6</v>
      </c>
      <c r="J37" s="412">
        <v>4005051</v>
      </c>
      <c r="K37" s="436">
        <v>14.3</v>
      </c>
      <c r="L37" s="412">
        <v>3825701</v>
      </c>
      <c r="M37" s="436">
        <v>13.3</v>
      </c>
      <c r="N37" s="412">
        <v>3825701</v>
      </c>
      <c r="O37" s="436">
        <v>13.3</v>
      </c>
      <c r="P37" s="412">
        <v>3825701</v>
      </c>
      <c r="Q37" s="436">
        <v>13.3</v>
      </c>
      <c r="R37" s="476"/>
      <c r="S37" s="476"/>
      <c r="T37" s="476"/>
      <c r="U37" s="476"/>
      <c r="V37" s="476"/>
      <c r="W37" s="476"/>
      <c r="X37" s="412">
        <v>3825701</v>
      </c>
      <c r="Y37" s="436">
        <v>13.3</v>
      </c>
    </row>
    <row r="38" spans="2:25" ht="18" hidden="1" customHeight="1">
      <c r="B38" s="389"/>
      <c r="C38" s="397" t="s">
        <v>159</v>
      </c>
      <c r="D38" s="406">
        <v>5333752</v>
      </c>
      <c r="E38" s="429">
        <v>20.8</v>
      </c>
      <c r="F38" s="406">
        <v>5655785</v>
      </c>
      <c r="G38" s="445">
        <v>20.2</v>
      </c>
      <c r="H38" s="460">
        <v>7305302</v>
      </c>
      <c r="I38" s="429">
        <v>25.6</v>
      </c>
      <c r="J38" s="413">
        <v>7720388</v>
      </c>
      <c r="K38" s="309">
        <v>27.6</v>
      </c>
      <c r="L38" s="413">
        <v>7633020</v>
      </c>
      <c r="M38" s="309">
        <v>26.4</v>
      </c>
      <c r="N38" s="413">
        <v>7633020</v>
      </c>
      <c r="O38" s="309">
        <v>26.4</v>
      </c>
      <c r="P38" s="413">
        <v>7633020</v>
      </c>
      <c r="Q38" s="309">
        <v>26.4</v>
      </c>
      <c r="R38" s="314"/>
      <c r="S38" s="314"/>
      <c r="T38" s="314"/>
      <c r="U38" s="314"/>
      <c r="V38" s="314"/>
      <c r="W38" s="314"/>
      <c r="X38" s="413">
        <v>7633020</v>
      </c>
      <c r="Y38" s="309">
        <v>26.4</v>
      </c>
    </row>
    <row r="39" spans="2:25" ht="18" hidden="1" customHeight="1">
      <c r="B39" s="389"/>
      <c r="C39" s="398" t="s">
        <v>88</v>
      </c>
      <c r="D39" s="407">
        <v>3955000</v>
      </c>
      <c r="E39" s="430">
        <v>15.5</v>
      </c>
      <c r="F39" s="407">
        <v>3626812</v>
      </c>
      <c r="G39" s="446">
        <v>12.9</v>
      </c>
      <c r="H39" s="461">
        <v>3726057</v>
      </c>
      <c r="I39" s="430">
        <v>13.1</v>
      </c>
      <c r="J39" s="414">
        <v>3224711</v>
      </c>
      <c r="K39" s="310">
        <v>11.5</v>
      </c>
      <c r="L39" s="414">
        <v>2881935</v>
      </c>
      <c r="M39" s="310">
        <v>10</v>
      </c>
      <c r="N39" s="414">
        <v>2881935</v>
      </c>
      <c r="O39" s="310">
        <v>10</v>
      </c>
      <c r="P39" s="414">
        <v>2881935</v>
      </c>
      <c r="Q39" s="310">
        <v>10</v>
      </c>
      <c r="R39" s="315"/>
      <c r="S39" s="315"/>
      <c r="T39" s="315"/>
      <c r="U39" s="315"/>
      <c r="V39" s="315"/>
      <c r="W39" s="315"/>
      <c r="X39" s="414">
        <v>2881935</v>
      </c>
      <c r="Y39" s="310">
        <v>10</v>
      </c>
    </row>
    <row r="40" spans="2:25" ht="18" hidden="1" customHeight="1">
      <c r="B40" s="390" t="s">
        <v>160</v>
      </c>
      <c r="C40" s="399" t="s">
        <v>161</v>
      </c>
      <c r="D40" s="408">
        <v>1701717</v>
      </c>
      <c r="E40" s="431">
        <v>6.7</v>
      </c>
      <c r="F40" s="408">
        <v>1858810</v>
      </c>
      <c r="G40" s="447">
        <v>6.6</v>
      </c>
      <c r="H40" s="462">
        <v>2852201</v>
      </c>
      <c r="I40" s="431">
        <v>10</v>
      </c>
      <c r="J40" s="415">
        <v>2028380</v>
      </c>
      <c r="K40" s="437">
        <v>7.3</v>
      </c>
      <c r="L40" s="415">
        <v>2689321</v>
      </c>
      <c r="M40" s="437">
        <v>9.3000000000000007</v>
      </c>
      <c r="N40" s="415">
        <v>2689321</v>
      </c>
      <c r="O40" s="437">
        <v>9.3000000000000007</v>
      </c>
      <c r="P40" s="415">
        <v>2689321</v>
      </c>
      <c r="Q40" s="437">
        <v>9.3000000000000007</v>
      </c>
      <c r="R40" s="477"/>
      <c r="S40" s="477"/>
      <c r="T40" s="477"/>
      <c r="U40" s="477"/>
      <c r="V40" s="477"/>
      <c r="W40" s="477"/>
      <c r="X40" s="415">
        <v>2689321</v>
      </c>
      <c r="Y40" s="437">
        <v>9.3000000000000007</v>
      </c>
    </row>
    <row r="41" spans="2:25" ht="18" hidden="1" customHeight="1">
      <c r="B41" s="389"/>
      <c r="C41" s="397" t="s">
        <v>162</v>
      </c>
      <c r="D41" s="406">
        <v>0</v>
      </c>
      <c r="E41" s="429">
        <v>0</v>
      </c>
      <c r="F41" s="406">
        <v>17232</v>
      </c>
      <c r="G41" s="445">
        <v>0.1</v>
      </c>
      <c r="H41" s="460">
        <v>3014</v>
      </c>
      <c r="I41" s="429">
        <v>0</v>
      </c>
      <c r="J41" s="413">
        <v>0</v>
      </c>
      <c r="K41" s="309">
        <v>0</v>
      </c>
      <c r="L41" s="413">
        <v>0</v>
      </c>
      <c r="M41" s="309">
        <v>0</v>
      </c>
      <c r="N41" s="413">
        <v>0</v>
      </c>
      <c r="O41" s="309">
        <v>0</v>
      </c>
      <c r="P41" s="413">
        <v>0</v>
      </c>
      <c r="Q41" s="309">
        <v>0</v>
      </c>
      <c r="R41" s="314"/>
      <c r="S41" s="314"/>
      <c r="T41" s="314"/>
      <c r="U41" s="314"/>
      <c r="V41" s="314"/>
      <c r="W41" s="314"/>
      <c r="X41" s="413">
        <v>0</v>
      </c>
      <c r="Y41" s="309">
        <v>0</v>
      </c>
    </row>
    <row r="42" spans="2:25" ht="18" hidden="1" customHeight="1">
      <c r="B42" s="391"/>
      <c r="C42" s="400" t="s">
        <v>163</v>
      </c>
      <c r="D42" s="409">
        <v>0</v>
      </c>
      <c r="E42" s="432">
        <v>0</v>
      </c>
      <c r="F42" s="409">
        <v>0</v>
      </c>
      <c r="G42" s="448">
        <v>0</v>
      </c>
      <c r="H42" s="463">
        <v>0</v>
      </c>
      <c r="I42" s="432">
        <v>0</v>
      </c>
      <c r="J42" s="416">
        <v>0</v>
      </c>
      <c r="K42" s="438">
        <v>0</v>
      </c>
      <c r="L42" s="416">
        <v>0</v>
      </c>
      <c r="M42" s="438">
        <v>0</v>
      </c>
      <c r="N42" s="416">
        <v>0</v>
      </c>
      <c r="O42" s="438">
        <v>0</v>
      </c>
      <c r="P42" s="416">
        <v>0</v>
      </c>
      <c r="Q42" s="438">
        <v>0</v>
      </c>
      <c r="R42" s="478"/>
      <c r="S42" s="478"/>
      <c r="T42" s="478"/>
      <c r="U42" s="478"/>
      <c r="V42" s="478"/>
      <c r="W42" s="478"/>
      <c r="X42" s="416">
        <v>0</v>
      </c>
      <c r="Y42" s="438">
        <v>0</v>
      </c>
    </row>
    <row r="43" spans="2:25" ht="18" hidden="1" customHeight="1">
      <c r="B43" s="392" t="s">
        <v>165</v>
      </c>
      <c r="C43" s="401" t="s">
        <v>166</v>
      </c>
      <c r="D43" s="410">
        <v>2963435</v>
      </c>
      <c r="E43" s="433">
        <v>11.6</v>
      </c>
      <c r="F43" s="410">
        <v>3973007</v>
      </c>
      <c r="G43" s="449">
        <v>14.2</v>
      </c>
      <c r="H43" s="464">
        <v>3869736</v>
      </c>
      <c r="I43" s="433">
        <v>13.6</v>
      </c>
      <c r="J43" s="417">
        <v>4103103</v>
      </c>
      <c r="K43" s="308">
        <v>14.7</v>
      </c>
      <c r="L43" s="417">
        <v>4167370</v>
      </c>
      <c r="M43" s="308">
        <v>14.4</v>
      </c>
      <c r="N43" s="417">
        <v>4167370</v>
      </c>
      <c r="O43" s="308">
        <v>14.4</v>
      </c>
      <c r="P43" s="417">
        <v>4167370</v>
      </c>
      <c r="Q43" s="308">
        <v>14.4</v>
      </c>
      <c r="R43" s="313"/>
      <c r="S43" s="313"/>
      <c r="T43" s="313"/>
      <c r="U43" s="313"/>
      <c r="V43" s="313"/>
      <c r="W43" s="313"/>
      <c r="X43" s="417">
        <v>4167370</v>
      </c>
      <c r="Y43" s="308">
        <v>14.4</v>
      </c>
    </row>
    <row r="44" spans="2:25" ht="18" hidden="1" customHeight="1">
      <c r="B44" s="389"/>
      <c r="C44" s="397" t="s">
        <v>167</v>
      </c>
      <c r="D44" s="406">
        <v>162122</v>
      </c>
      <c r="E44" s="429">
        <v>0.5</v>
      </c>
      <c r="F44" s="406">
        <v>191147</v>
      </c>
      <c r="G44" s="445">
        <v>0.7</v>
      </c>
      <c r="H44" s="460">
        <v>186859</v>
      </c>
      <c r="I44" s="429">
        <v>0.7</v>
      </c>
      <c r="J44" s="413">
        <v>165883</v>
      </c>
      <c r="K44" s="309">
        <v>0.6</v>
      </c>
      <c r="L44" s="413">
        <v>168667</v>
      </c>
      <c r="M44" s="309">
        <v>0.6</v>
      </c>
      <c r="N44" s="413">
        <v>168667</v>
      </c>
      <c r="O44" s="309">
        <v>0.6</v>
      </c>
      <c r="P44" s="413">
        <v>168667</v>
      </c>
      <c r="Q44" s="309">
        <v>0.6</v>
      </c>
      <c r="R44" s="314"/>
      <c r="S44" s="314"/>
      <c r="T44" s="314"/>
      <c r="U44" s="314"/>
      <c r="V44" s="314"/>
      <c r="W44" s="314"/>
      <c r="X44" s="413">
        <v>168667</v>
      </c>
      <c r="Y44" s="309">
        <v>0.6</v>
      </c>
    </row>
    <row r="45" spans="2:25" ht="18" hidden="1" customHeight="1">
      <c r="B45" s="389"/>
      <c r="C45" s="397" t="s">
        <v>123</v>
      </c>
      <c r="D45" s="406">
        <v>4104770</v>
      </c>
      <c r="E45" s="429">
        <v>16.100000000000001</v>
      </c>
      <c r="F45" s="406">
        <v>4965592</v>
      </c>
      <c r="G45" s="445">
        <v>17.7</v>
      </c>
      <c r="H45" s="460">
        <v>3318592</v>
      </c>
      <c r="I45" s="429">
        <v>11.6</v>
      </c>
      <c r="J45" s="413">
        <v>3135159</v>
      </c>
      <c r="K45" s="309">
        <v>11.2</v>
      </c>
      <c r="L45" s="413">
        <v>3306300</v>
      </c>
      <c r="M45" s="309">
        <v>11.5</v>
      </c>
      <c r="N45" s="413">
        <v>3306300</v>
      </c>
      <c r="O45" s="309">
        <v>11.5</v>
      </c>
      <c r="P45" s="413">
        <v>3306300</v>
      </c>
      <c r="Q45" s="309">
        <v>11.5</v>
      </c>
      <c r="R45" s="314"/>
      <c r="S45" s="314"/>
      <c r="T45" s="314"/>
      <c r="U45" s="314"/>
      <c r="V45" s="314"/>
      <c r="W45" s="314"/>
      <c r="X45" s="413">
        <v>3306300</v>
      </c>
      <c r="Y45" s="309">
        <v>11.5</v>
      </c>
    </row>
    <row r="46" spans="2:25" ht="18" hidden="1" customHeight="1">
      <c r="B46" s="389"/>
      <c r="C46" s="397" t="s">
        <v>169</v>
      </c>
      <c r="D46" s="406">
        <v>82914</v>
      </c>
      <c r="E46" s="429">
        <v>0.3</v>
      </c>
      <c r="F46" s="406">
        <v>319833</v>
      </c>
      <c r="G46" s="445">
        <v>1.1000000000000001</v>
      </c>
      <c r="H46" s="460">
        <v>157648</v>
      </c>
      <c r="I46" s="429">
        <v>0.5</v>
      </c>
      <c r="J46" s="413">
        <v>623643</v>
      </c>
      <c r="K46" s="309">
        <v>2.2000000000000002</v>
      </c>
      <c r="L46" s="413">
        <v>945418</v>
      </c>
      <c r="M46" s="309">
        <v>3.2</v>
      </c>
      <c r="N46" s="413">
        <v>945418</v>
      </c>
      <c r="O46" s="309">
        <v>3.2</v>
      </c>
      <c r="P46" s="413">
        <v>945418</v>
      </c>
      <c r="Q46" s="309">
        <v>3.2</v>
      </c>
      <c r="R46" s="314"/>
      <c r="S46" s="314"/>
      <c r="T46" s="314"/>
      <c r="U46" s="314"/>
      <c r="V46" s="314"/>
      <c r="W46" s="314"/>
      <c r="X46" s="413">
        <v>945418</v>
      </c>
      <c r="Y46" s="309">
        <v>3.2</v>
      </c>
    </row>
    <row r="47" spans="2:25" ht="18" hidden="1" customHeight="1">
      <c r="B47" s="389"/>
      <c r="C47" s="397" t="s">
        <v>170</v>
      </c>
      <c r="D47" s="406">
        <v>457115</v>
      </c>
      <c r="E47" s="429">
        <v>1.9</v>
      </c>
      <c r="F47" s="406">
        <v>657362</v>
      </c>
      <c r="G47" s="445">
        <v>2.4</v>
      </c>
      <c r="H47" s="460">
        <v>452415</v>
      </c>
      <c r="I47" s="429">
        <v>1.6</v>
      </c>
      <c r="J47" s="413">
        <v>409262</v>
      </c>
      <c r="K47" s="309">
        <v>1.5</v>
      </c>
      <c r="L47" s="413">
        <v>407737</v>
      </c>
      <c r="M47" s="309">
        <v>1.4</v>
      </c>
      <c r="N47" s="413">
        <v>407737</v>
      </c>
      <c r="O47" s="309">
        <v>1.4</v>
      </c>
      <c r="P47" s="413">
        <v>407737</v>
      </c>
      <c r="Q47" s="309">
        <v>1.4</v>
      </c>
      <c r="R47" s="314"/>
      <c r="S47" s="314"/>
      <c r="T47" s="314"/>
      <c r="U47" s="314"/>
      <c r="V47" s="314"/>
      <c r="W47" s="314"/>
      <c r="X47" s="413">
        <v>407737</v>
      </c>
      <c r="Y47" s="309">
        <v>1.4</v>
      </c>
    </row>
    <row r="48" spans="2:25" ht="18" hidden="1" customHeight="1">
      <c r="B48" s="389"/>
      <c r="C48" s="398" t="s">
        <v>38</v>
      </c>
      <c r="D48" s="407">
        <v>2129645</v>
      </c>
      <c r="E48" s="430">
        <v>8.3000000000000007</v>
      </c>
      <c r="F48" s="407">
        <v>2528785</v>
      </c>
      <c r="G48" s="446">
        <v>9</v>
      </c>
      <c r="H48" s="461">
        <v>2466891</v>
      </c>
      <c r="I48" s="430">
        <v>8.6999999999999993</v>
      </c>
      <c r="J48" s="414">
        <v>2548307</v>
      </c>
      <c r="K48" s="310">
        <v>9.1</v>
      </c>
      <c r="L48" s="414">
        <v>2851469</v>
      </c>
      <c r="M48" s="310">
        <v>9.9</v>
      </c>
      <c r="N48" s="414">
        <v>2851469</v>
      </c>
      <c r="O48" s="310">
        <v>9.9</v>
      </c>
      <c r="P48" s="414">
        <v>2851469</v>
      </c>
      <c r="Q48" s="310">
        <v>9.9</v>
      </c>
      <c r="R48" s="315"/>
      <c r="S48" s="315"/>
      <c r="T48" s="315"/>
      <c r="U48" s="315"/>
      <c r="V48" s="315"/>
      <c r="W48" s="315"/>
      <c r="X48" s="414">
        <v>2851469</v>
      </c>
      <c r="Y48" s="310">
        <v>9.9</v>
      </c>
    </row>
    <row r="49" spans="2:25" ht="18" hidden="1" customHeight="1">
      <c r="B49" s="393" t="s">
        <v>134</v>
      </c>
      <c r="C49" s="402"/>
      <c r="D49" s="199">
        <v>25568031</v>
      </c>
      <c r="E49" s="434">
        <v>100</v>
      </c>
      <c r="F49" s="199">
        <v>28028952</v>
      </c>
      <c r="G49" s="450">
        <v>100</v>
      </c>
      <c r="H49" s="290">
        <v>28488076</v>
      </c>
      <c r="I49" s="434">
        <v>100</v>
      </c>
      <c r="J49" s="418">
        <v>27963887</v>
      </c>
      <c r="K49" s="311">
        <v>100</v>
      </c>
      <c r="L49" s="418">
        <v>28876938</v>
      </c>
      <c r="M49" s="311">
        <v>100</v>
      </c>
      <c r="N49" s="418">
        <v>28876938</v>
      </c>
      <c r="O49" s="311">
        <v>100</v>
      </c>
      <c r="P49" s="418">
        <v>28876938</v>
      </c>
      <c r="Q49" s="311">
        <v>100</v>
      </c>
      <c r="R49" s="316"/>
      <c r="S49" s="316"/>
      <c r="T49" s="316"/>
      <c r="U49" s="316"/>
      <c r="V49" s="316"/>
      <c r="W49" s="316"/>
      <c r="X49" s="418">
        <v>28876938</v>
      </c>
      <c r="Y49" s="311">
        <v>100</v>
      </c>
    </row>
    <row r="50" spans="2:25" ht="18" hidden="1" customHeight="1"/>
    <row r="51" spans="2:25" ht="18" hidden="1" customHeight="1">
      <c r="B51" s="386" t="s">
        <v>172</v>
      </c>
      <c r="C51" s="394"/>
      <c r="D51" s="110" t="s">
        <v>57</v>
      </c>
      <c r="E51" s="150"/>
      <c r="F51" s="443"/>
      <c r="G51" s="443"/>
      <c r="H51" s="443"/>
      <c r="I51" s="443"/>
      <c r="J51" s="443"/>
      <c r="K51" s="443"/>
      <c r="L51" s="443"/>
      <c r="M51" s="443"/>
      <c r="N51" s="443"/>
      <c r="O51" s="443"/>
      <c r="P51" s="443"/>
      <c r="Q51" s="443"/>
      <c r="R51" s="443"/>
      <c r="S51" s="443"/>
      <c r="T51" s="443"/>
      <c r="U51" s="443"/>
      <c r="V51" s="443"/>
      <c r="W51" s="443"/>
      <c r="X51" s="443"/>
      <c r="Y51" s="443"/>
    </row>
    <row r="52" spans="2:25" ht="30" hidden="1" customHeight="1">
      <c r="B52" s="387"/>
      <c r="C52" s="395"/>
      <c r="D52" s="404" t="s">
        <v>100</v>
      </c>
      <c r="E52" s="420" t="s">
        <v>90</v>
      </c>
      <c r="F52" s="443"/>
      <c r="G52" s="443"/>
      <c r="H52" s="443"/>
      <c r="I52" s="443"/>
      <c r="J52" s="443"/>
      <c r="K52" s="443"/>
      <c r="L52" s="443"/>
      <c r="M52" s="443"/>
      <c r="N52" s="443"/>
      <c r="O52" s="443"/>
      <c r="P52" s="443"/>
      <c r="Q52" s="443"/>
      <c r="R52" s="443"/>
      <c r="S52" s="443"/>
      <c r="T52" s="443"/>
      <c r="U52" s="443"/>
      <c r="V52" s="443"/>
      <c r="W52" s="443"/>
      <c r="X52" s="443"/>
      <c r="Y52" s="443"/>
    </row>
    <row r="53" spans="2:25" ht="18" hidden="1" customHeight="1">
      <c r="B53" s="388" t="s">
        <v>157</v>
      </c>
      <c r="C53" s="396" t="s">
        <v>158</v>
      </c>
      <c r="D53" s="412">
        <v>3599213</v>
      </c>
      <c r="E53" s="436">
        <v>11.9</v>
      </c>
      <c r="F53" s="443"/>
      <c r="G53" s="443"/>
      <c r="H53" s="443"/>
      <c r="I53" s="443"/>
      <c r="J53" s="443"/>
      <c r="K53" s="443"/>
      <c r="L53" s="443"/>
      <c r="M53" s="443"/>
      <c r="N53" s="443"/>
      <c r="O53" s="443"/>
      <c r="P53" s="443"/>
      <c r="Q53" s="443"/>
      <c r="R53" s="443"/>
      <c r="S53" s="443"/>
      <c r="T53" s="443"/>
      <c r="U53" s="443"/>
      <c r="V53" s="443"/>
      <c r="W53" s="443"/>
      <c r="X53" s="443"/>
      <c r="Y53" s="443"/>
    </row>
    <row r="54" spans="2:25" ht="18" hidden="1" customHeight="1">
      <c r="B54" s="389"/>
      <c r="C54" s="397" t="s">
        <v>159</v>
      </c>
      <c r="D54" s="413">
        <v>7783297</v>
      </c>
      <c r="E54" s="309">
        <v>25.8</v>
      </c>
      <c r="F54" s="443"/>
      <c r="G54" s="443"/>
      <c r="H54" s="443"/>
      <c r="I54" s="443"/>
      <c r="J54" s="443"/>
      <c r="K54" s="443"/>
      <c r="L54" s="443"/>
      <c r="M54" s="443"/>
      <c r="N54" s="443"/>
      <c r="O54" s="443"/>
      <c r="P54" s="443"/>
      <c r="Q54" s="443"/>
      <c r="R54" s="443"/>
      <c r="S54" s="443"/>
      <c r="T54" s="443"/>
      <c r="U54" s="443"/>
      <c r="V54" s="443"/>
      <c r="W54" s="443"/>
      <c r="X54" s="443"/>
      <c r="Y54" s="443"/>
    </row>
    <row r="55" spans="2:25" ht="18" hidden="1" customHeight="1">
      <c r="B55" s="389"/>
      <c r="C55" s="398" t="s">
        <v>88</v>
      </c>
      <c r="D55" s="414">
        <v>2971833</v>
      </c>
      <c r="E55" s="310">
        <v>9.9</v>
      </c>
      <c r="F55" s="443"/>
      <c r="G55" s="443"/>
      <c r="H55" s="443"/>
      <c r="I55" s="443"/>
      <c r="J55" s="443"/>
      <c r="K55" s="443"/>
      <c r="L55" s="443"/>
      <c r="M55" s="443"/>
      <c r="N55" s="443"/>
      <c r="O55" s="443"/>
      <c r="P55" s="443"/>
      <c r="Q55" s="443"/>
      <c r="R55" s="443"/>
      <c r="S55" s="443"/>
      <c r="T55" s="443"/>
      <c r="U55" s="443"/>
      <c r="V55" s="443"/>
      <c r="W55" s="443"/>
      <c r="X55" s="443"/>
      <c r="Y55" s="443"/>
    </row>
    <row r="56" spans="2:25" ht="18" hidden="1" customHeight="1">
      <c r="B56" s="390" t="s">
        <v>160</v>
      </c>
      <c r="C56" s="399" t="s">
        <v>161</v>
      </c>
      <c r="D56" s="415">
        <v>3485125</v>
      </c>
      <c r="E56" s="437">
        <v>11.6</v>
      </c>
      <c r="F56" s="443"/>
      <c r="G56" s="443"/>
      <c r="H56" s="443"/>
      <c r="I56" s="443"/>
      <c r="J56" s="443"/>
      <c r="K56" s="443"/>
      <c r="L56" s="443"/>
      <c r="M56" s="443"/>
      <c r="N56" s="443"/>
      <c r="O56" s="443"/>
      <c r="P56" s="443"/>
      <c r="Q56" s="443"/>
      <c r="R56" s="443"/>
      <c r="S56" s="443"/>
      <c r="T56" s="443"/>
      <c r="U56" s="443"/>
      <c r="V56" s="443"/>
      <c r="W56" s="443"/>
      <c r="X56" s="443"/>
      <c r="Y56" s="443"/>
    </row>
    <row r="57" spans="2:25" ht="18" hidden="1" customHeight="1">
      <c r="B57" s="389"/>
      <c r="C57" s="397" t="s">
        <v>162</v>
      </c>
      <c r="D57" s="413">
        <v>0</v>
      </c>
      <c r="E57" s="309">
        <v>0</v>
      </c>
      <c r="F57" s="443"/>
      <c r="G57" s="443"/>
      <c r="H57" s="443"/>
      <c r="I57" s="443"/>
      <c r="J57" s="443"/>
      <c r="K57" s="443"/>
      <c r="L57" s="443"/>
      <c r="M57" s="443"/>
      <c r="N57" s="443"/>
      <c r="O57" s="443"/>
      <c r="P57" s="443"/>
      <c r="Q57" s="443"/>
      <c r="R57" s="443"/>
      <c r="S57" s="443"/>
      <c r="T57" s="443"/>
      <c r="U57" s="443"/>
      <c r="V57" s="443"/>
      <c r="W57" s="443"/>
      <c r="X57" s="443"/>
      <c r="Y57" s="443"/>
    </row>
    <row r="58" spans="2:25" ht="18" hidden="1" customHeight="1">
      <c r="B58" s="391"/>
      <c r="C58" s="400" t="s">
        <v>163</v>
      </c>
      <c r="D58" s="416">
        <v>0</v>
      </c>
      <c r="E58" s="438">
        <v>0</v>
      </c>
      <c r="F58" s="443"/>
      <c r="G58" s="443"/>
      <c r="H58" s="443"/>
      <c r="I58" s="443"/>
      <c r="J58" s="443"/>
      <c r="K58" s="443"/>
      <c r="L58" s="443"/>
      <c r="M58" s="443"/>
      <c r="N58" s="443"/>
      <c r="O58" s="443"/>
      <c r="P58" s="443"/>
      <c r="Q58" s="443"/>
      <c r="R58" s="443"/>
      <c r="S58" s="443"/>
      <c r="T58" s="443"/>
      <c r="U58" s="443"/>
      <c r="V58" s="443"/>
      <c r="W58" s="443"/>
      <c r="X58" s="443"/>
      <c r="Y58" s="443"/>
    </row>
    <row r="59" spans="2:25" ht="18" hidden="1" customHeight="1">
      <c r="B59" s="392" t="s">
        <v>165</v>
      </c>
      <c r="C59" s="401" t="s">
        <v>166</v>
      </c>
      <c r="D59" s="417">
        <v>4033515</v>
      </c>
      <c r="E59" s="308">
        <v>13.4</v>
      </c>
      <c r="F59" s="443"/>
      <c r="G59" s="443"/>
      <c r="H59" s="443"/>
      <c r="I59" s="443"/>
      <c r="J59" s="443"/>
      <c r="K59" s="443"/>
      <c r="L59" s="443"/>
      <c r="M59" s="443"/>
      <c r="N59" s="443"/>
      <c r="O59" s="443"/>
      <c r="P59" s="443"/>
      <c r="Q59" s="443"/>
      <c r="R59" s="443"/>
      <c r="S59" s="443"/>
      <c r="T59" s="443"/>
      <c r="U59" s="443"/>
      <c r="V59" s="443"/>
      <c r="W59" s="443"/>
      <c r="X59" s="443"/>
      <c r="Y59" s="443"/>
    </row>
    <row r="60" spans="2:25" ht="18" hidden="1" customHeight="1">
      <c r="B60" s="389"/>
      <c r="C60" s="397" t="s">
        <v>167</v>
      </c>
      <c r="D60" s="413">
        <v>180848</v>
      </c>
      <c r="E60" s="309">
        <v>0.6</v>
      </c>
      <c r="F60" s="443"/>
      <c r="G60" s="443"/>
      <c r="H60" s="443"/>
      <c r="I60" s="443"/>
      <c r="J60" s="443"/>
      <c r="K60" s="443"/>
      <c r="L60" s="443"/>
      <c r="M60" s="443"/>
      <c r="N60" s="443"/>
      <c r="O60" s="443"/>
      <c r="P60" s="443"/>
      <c r="Q60" s="443"/>
      <c r="R60" s="443"/>
      <c r="S60" s="443"/>
      <c r="T60" s="443"/>
      <c r="U60" s="443"/>
      <c r="V60" s="443"/>
      <c r="W60" s="443"/>
      <c r="X60" s="443"/>
      <c r="Y60" s="443"/>
    </row>
    <row r="61" spans="2:25" ht="18" hidden="1" customHeight="1">
      <c r="B61" s="389"/>
      <c r="C61" s="397" t="s">
        <v>123</v>
      </c>
      <c r="D61" s="413">
        <v>3493409</v>
      </c>
      <c r="E61" s="309">
        <v>11.6</v>
      </c>
      <c r="F61" s="443"/>
      <c r="G61" s="443"/>
      <c r="H61" s="443"/>
      <c r="I61" s="443"/>
      <c r="J61" s="443"/>
      <c r="K61" s="443"/>
      <c r="L61" s="443"/>
      <c r="M61" s="443"/>
      <c r="N61" s="443"/>
      <c r="O61" s="443"/>
      <c r="P61" s="443"/>
      <c r="Q61" s="443"/>
      <c r="R61" s="443"/>
      <c r="S61" s="443"/>
      <c r="T61" s="443"/>
      <c r="U61" s="443"/>
      <c r="V61" s="443"/>
      <c r="W61" s="443"/>
      <c r="X61" s="443"/>
      <c r="Y61" s="443"/>
    </row>
    <row r="62" spans="2:25" ht="18" hidden="1" customHeight="1">
      <c r="B62" s="389"/>
      <c r="C62" s="397" t="s">
        <v>169</v>
      </c>
      <c r="D62" s="413">
        <v>1484552</v>
      </c>
      <c r="E62" s="309">
        <v>4.9000000000000004</v>
      </c>
      <c r="F62" s="443"/>
      <c r="G62" s="443"/>
      <c r="H62" s="443"/>
      <c r="I62" s="443"/>
      <c r="J62" s="443"/>
      <c r="K62" s="443"/>
      <c r="L62" s="443"/>
      <c r="M62" s="443"/>
      <c r="N62" s="443"/>
      <c r="O62" s="443"/>
      <c r="P62" s="443"/>
      <c r="Q62" s="443"/>
      <c r="R62" s="443"/>
      <c r="S62" s="443"/>
      <c r="T62" s="443"/>
      <c r="U62" s="443"/>
      <c r="V62" s="443"/>
      <c r="W62" s="443"/>
      <c r="X62" s="443"/>
      <c r="Y62" s="443"/>
    </row>
    <row r="63" spans="2:25" ht="18" hidden="1" customHeight="1">
      <c r="B63" s="389"/>
      <c r="C63" s="397" t="s">
        <v>170</v>
      </c>
      <c r="D63" s="413">
        <v>424328</v>
      </c>
      <c r="E63" s="309">
        <v>1.4</v>
      </c>
      <c r="F63" s="443"/>
      <c r="G63" s="443"/>
      <c r="H63" s="443"/>
      <c r="I63" s="443"/>
      <c r="J63" s="443"/>
      <c r="K63" s="443"/>
      <c r="L63" s="443"/>
      <c r="M63" s="443"/>
      <c r="N63" s="443"/>
      <c r="O63" s="443"/>
      <c r="P63" s="443"/>
      <c r="Q63" s="443"/>
      <c r="R63" s="443"/>
      <c r="S63" s="443"/>
      <c r="T63" s="443"/>
      <c r="U63" s="443"/>
      <c r="V63" s="443"/>
      <c r="W63" s="443"/>
      <c r="X63" s="443"/>
      <c r="Y63" s="443"/>
    </row>
    <row r="64" spans="2:25" ht="18" hidden="1" customHeight="1">
      <c r="B64" s="389"/>
      <c r="C64" s="398" t="s">
        <v>38</v>
      </c>
      <c r="D64" s="414">
        <v>2688511</v>
      </c>
      <c r="E64" s="310">
        <v>8.9</v>
      </c>
      <c r="F64" s="443"/>
      <c r="G64" s="443"/>
      <c r="H64" s="443"/>
      <c r="I64" s="443"/>
      <c r="J64" s="443"/>
      <c r="K64" s="443"/>
      <c r="L64" s="443"/>
      <c r="M64" s="443"/>
      <c r="N64" s="443"/>
      <c r="O64" s="443"/>
      <c r="P64" s="443"/>
      <c r="Q64" s="443"/>
      <c r="R64" s="443"/>
      <c r="S64" s="443"/>
      <c r="T64" s="443"/>
      <c r="U64" s="443"/>
      <c r="V64" s="443"/>
      <c r="W64" s="443"/>
      <c r="X64" s="443"/>
      <c r="Y64" s="443"/>
    </row>
    <row r="65" spans="2:25" ht="18" hidden="1" customHeight="1">
      <c r="B65" s="393" t="s">
        <v>134</v>
      </c>
      <c r="C65" s="402"/>
      <c r="D65" s="418">
        <v>30144631</v>
      </c>
      <c r="E65" s="311">
        <v>100</v>
      </c>
      <c r="F65" s="443"/>
      <c r="G65" s="443"/>
      <c r="H65" s="443"/>
      <c r="I65" s="443"/>
      <c r="J65" s="443"/>
      <c r="K65" s="443"/>
      <c r="L65" s="443"/>
      <c r="M65" s="443"/>
      <c r="N65" s="443"/>
      <c r="O65" s="443"/>
      <c r="P65" s="443"/>
      <c r="Q65" s="443"/>
      <c r="R65" s="443"/>
      <c r="S65" s="443"/>
      <c r="T65" s="443"/>
      <c r="U65" s="443"/>
      <c r="V65" s="443"/>
      <c r="W65" s="443"/>
      <c r="X65" s="443"/>
      <c r="Y65" s="443"/>
    </row>
    <row r="66" spans="2:25" ht="18" hidden="1" customHeight="1"/>
    <row r="67" spans="2:25" ht="18" customHeight="1">
      <c r="B67" s="386" t="s">
        <v>173</v>
      </c>
      <c r="C67" s="394"/>
      <c r="D67" s="110" t="s">
        <v>58</v>
      </c>
      <c r="E67" s="150"/>
      <c r="F67" s="110" t="s">
        <v>16</v>
      </c>
      <c r="G67" s="150"/>
      <c r="H67" s="110" t="s">
        <v>63</v>
      </c>
      <c r="I67" s="150"/>
      <c r="J67" s="110" t="s">
        <v>64</v>
      </c>
      <c r="K67" s="150"/>
      <c r="L67" s="110" t="s">
        <v>65</v>
      </c>
      <c r="M67" s="150"/>
      <c r="N67" s="117" t="s">
        <v>67</v>
      </c>
      <c r="O67" s="157"/>
      <c r="P67" s="117" t="s">
        <v>68</v>
      </c>
      <c r="Q67" s="157"/>
      <c r="R67" s="117" t="s">
        <v>150</v>
      </c>
      <c r="S67" s="157"/>
      <c r="T67" s="117" t="s">
        <v>210</v>
      </c>
      <c r="U67" s="157"/>
      <c r="V67" s="117" t="s">
        <v>212</v>
      </c>
      <c r="W67" s="157"/>
      <c r="X67" s="117" t="s">
        <v>213</v>
      </c>
      <c r="Y67" s="157"/>
    </row>
    <row r="68" spans="2:25" ht="30" customHeight="1">
      <c r="B68" s="387"/>
      <c r="C68" s="395"/>
      <c r="D68" s="404" t="s">
        <v>100</v>
      </c>
      <c r="E68" s="420" t="s">
        <v>90</v>
      </c>
      <c r="F68" s="404" t="s">
        <v>100</v>
      </c>
      <c r="G68" s="420" t="s">
        <v>90</v>
      </c>
      <c r="H68" s="404" t="s">
        <v>100</v>
      </c>
      <c r="I68" s="420" t="s">
        <v>90</v>
      </c>
      <c r="J68" s="404" t="s">
        <v>100</v>
      </c>
      <c r="K68" s="420" t="s">
        <v>90</v>
      </c>
      <c r="L68" s="404" t="s">
        <v>100</v>
      </c>
      <c r="M68" s="420" t="s">
        <v>90</v>
      </c>
      <c r="N68" s="404" t="s">
        <v>100</v>
      </c>
      <c r="O68" s="420" t="s">
        <v>90</v>
      </c>
      <c r="P68" s="404" t="s">
        <v>100</v>
      </c>
      <c r="Q68" s="420" t="s">
        <v>90</v>
      </c>
      <c r="R68" s="468" t="s">
        <v>100</v>
      </c>
      <c r="S68" s="468" t="s">
        <v>90</v>
      </c>
      <c r="T68" s="404" t="s">
        <v>100</v>
      </c>
      <c r="U68" s="420" t="s">
        <v>90</v>
      </c>
      <c r="V68" s="404" t="s">
        <v>100</v>
      </c>
      <c r="W68" s="420" t="s">
        <v>90</v>
      </c>
      <c r="X68" s="404" t="s">
        <v>100</v>
      </c>
      <c r="Y68" s="420" t="s">
        <v>90</v>
      </c>
    </row>
    <row r="69" spans="2:25" ht="18" customHeight="1">
      <c r="B69" s="388" t="s">
        <v>157</v>
      </c>
      <c r="C69" s="396" t="s">
        <v>158</v>
      </c>
      <c r="D69" s="412">
        <v>3705055</v>
      </c>
      <c r="E69" s="439">
        <v>11.7</v>
      </c>
      <c r="F69" s="412">
        <v>3535814</v>
      </c>
      <c r="G69" s="439">
        <v>10</v>
      </c>
      <c r="H69" s="412">
        <v>3645393</v>
      </c>
      <c r="I69" s="439">
        <f t="shared" ref="I69:I80" si="0">ROUND(H69/$H$81*100,1)</f>
        <v>11.6</v>
      </c>
      <c r="J69" s="412">
        <v>3783980</v>
      </c>
      <c r="K69" s="439">
        <f>ROUND(J69/$J$81*100,1)</f>
        <v>11.7</v>
      </c>
      <c r="L69" s="412">
        <v>3743784</v>
      </c>
      <c r="M69" s="439">
        <f>ROUND(L69/$L$81*100,1)</f>
        <v>10.8</v>
      </c>
      <c r="N69" s="412">
        <v>3718375</v>
      </c>
      <c r="O69" s="465">
        <f t="shared" ref="O69:O80" si="1">ROUND(N69/$N$81*100,1)</f>
        <v>11.1</v>
      </c>
      <c r="P69" s="412">
        <v>4200931</v>
      </c>
      <c r="Q69" s="439">
        <f t="shared" ref="Q69:Q80" si="2">ROUND(P69/$P$81*100,1)</f>
        <v>8.5</v>
      </c>
      <c r="R69" s="479">
        <v>4264121</v>
      </c>
      <c r="S69" s="479">
        <v>10.3</v>
      </c>
      <c r="T69" s="412">
        <v>4394240</v>
      </c>
      <c r="U69" s="439">
        <f>ROUND(T69/$T$81*100,1)</f>
        <v>11.1</v>
      </c>
      <c r="V69" s="412">
        <v>4352519</v>
      </c>
      <c r="W69" s="439">
        <f t="shared" ref="W69:W80" si="3">ROUND(V69/$V$81*100,1)</f>
        <v>11.1</v>
      </c>
      <c r="X69" s="412">
        <v>4752976</v>
      </c>
      <c r="Y69" s="439">
        <f>ROUND(X69/$X$81*100,1)</f>
        <v>11.6</v>
      </c>
    </row>
    <row r="70" spans="2:25" ht="18" customHeight="1">
      <c r="B70" s="389"/>
      <c r="C70" s="397" t="s">
        <v>159</v>
      </c>
      <c r="D70" s="413">
        <v>8428613</v>
      </c>
      <c r="E70" s="165">
        <v>26.6</v>
      </c>
      <c r="F70" s="413">
        <v>8755980</v>
      </c>
      <c r="G70" s="165">
        <v>24.8</v>
      </c>
      <c r="H70" s="413">
        <v>9179111</v>
      </c>
      <c r="I70" s="165">
        <f t="shared" si="0"/>
        <v>29.1</v>
      </c>
      <c r="J70" s="413">
        <v>9501930</v>
      </c>
      <c r="K70" s="165">
        <f>ROUND(J70/$J$81*100,1)</f>
        <v>29.3</v>
      </c>
      <c r="L70" s="413">
        <v>9449052</v>
      </c>
      <c r="M70" s="165">
        <f>ROUND(L70/$L$81*100,1)-0.1</f>
        <v>27.299999999999997</v>
      </c>
      <c r="N70" s="413">
        <v>10277198</v>
      </c>
      <c r="O70" s="165">
        <f t="shared" si="1"/>
        <v>30.6</v>
      </c>
      <c r="P70" s="413">
        <v>10472985</v>
      </c>
      <c r="Q70" s="165">
        <f t="shared" si="2"/>
        <v>21.3</v>
      </c>
      <c r="R70" s="214">
        <v>14287710</v>
      </c>
      <c r="S70" s="214">
        <v>34.4</v>
      </c>
      <c r="T70" s="413">
        <v>12412472</v>
      </c>
      <c r="U70" s="165">
        <f>ROUND(T70/$T$81*100,1)</f>
        <v>31.4</v>
      </c>
      <c r="V70" s="413">
        <v>13602210</v>
      </c>
      <c r="W70" s="165">
        <f t="shared" si="3"/>
        <v>34.799999999999997</v>
      </c>
      <c r="X70" s="413">
        <v>14958907</v>
      </c>
      <c r="Y70" s="165">
        <f>ROUND(X70/$X$81*100,1)</f>
        <v>36.4</v>
      </c>
    </row>
    <row r="71" spans="2:25" ht="18" customHeight="1">
      <c r="B71" s="389"/>
      <c r="C71" s="398" t="s">
        <v>88</v>
      </c>
      <c r="D71" s="414">
        <v>3035032</v>
      </c>
      <c r="E71" s="440">
        <v>9.6</v>
      </c>
      <c r="F71" s="414">
        <v>2789423</v>
      </c>
      <c r="G71" s="440">
        <v>7.9</v>
      </c>
      <c r="H71" s="414">
        <v>2623601</v>
      </c>
      <c r="I71" s="440">
        <f t="shared" si="0"/>
        <v>8.3000000000000007</v>
      </c>
      <c r="J71" s="414">
        <v>2772966</v>
      </c>
      <c r="K71" s="440">
        <f>ROUND(J71/$J$81*100,1)</f>
        <v>8.6</v>
      </c>
      <c r="L71" s="414">
        <v>2798543</v>
      </c>
      <c r="M71" s="440">
        <f t="shared" ref="M71:M80" si="4">ROUND(L71/$L$81*100,1)</f>
        <v>8.1</v>
      </c>
      <c r="N71" s="414">
        <v>2798080</v>
      </c>
      <c r="O71" s="440">
        <f t="shared" si="1"/>
        <v>8.3000000000000007</v>
      </c>
      <c r="P71" s="414">
        <v>2825011</v>
      </c>
      <c r="Q71" s="442">
        <f t="shared" si="2"/>
        <v>5.7</v>
      </c>
      <c r="R71" s="480">
        <v>2780140</v>
      </c>
      <c r="S71" s="480">
        <v>6.7</v>
      </c>
      <c r="T71" s="414">
        <v>2704859</v>
      </c>
      <c r="U71" s="442">
        <f>ROUND(T71/$T$81*100,1)</f>
        <v>6.8</v>
      </c>
      <c r="V71" s="414">
        <v>2698966</v>
      </c>
      <c r="W71" s="442">
        <f t="shared" si="3"/>
        <v>6.9</v>
      </c>
      <c r="X71" s="414">
        <v>2603117</v>
      </c>
      <c r="Y71" s="442">
        <f>ROUND(X71/$X$81*100,1)+0.1</f>
        <v>6.4</v>
      </c>
    </row>
    <row r="72" spans="2:25" ht="18" customHeight="1">
      <c r="B72" s="390" t="s">
        <v>160</v>
      </c>
      <c r="C72" s="399" t="s">
        <v>161</v>
      </c>
      <c r="D72" s="415">
        <v>3971350</v>
      </c>
      <c r="E72" s="441">
        <v>12.5</v>
      </c>
      <c r="F72" s="415">
        <v>7281201</v>
      </c>
      <c r="G72" s="441">
        <v>20.7</v>
      </c>
      <c r="H72" s="415">
        <v>2629507</v>
      </c>
      <c r="I72" s="441">
        <f t="shared" si="0"/>
        <v>8.3000000000000007</v>
      </c>
      <c r="J72" s="415">
        <v>3323531</v>
      </c>
      <c r="K72" s="441">
        <f>ROUND(J72/$J$81*100,1)-0.1</f>
        <v>10.1</v>
      </c>
      <c r="L72" s="415">
        <v>4546610</v>
      </c>
      <c r="M72" s="441">
        <f t="shared" si="4"/>
        <v>13.2</v>
      </c>
      <c r="N72" s="415">
        <v>3705617</v>
      </c>
      <c r="O72" s="441">
        <f t="shared" si="1"/>
        <v>11</v>
      </c>
      <c r="P72" s="415">
        <v>5731317</v>
      </c>
      <c r="Q72" s="164">
        <f t="shared" si="2"/>
        <v>11.7</v>
      </c>
      <c r="R72" s="213">
        <v>4950389</v>
      </c>
      <c r="S72" s="213">
        <v>11.9</v>
      </c>
      <c r="T72" s="415">
        <v>3642967</v>
      </c>
      <c r="U72" s="164">
        <f>ROUND(T72/$T$81*100,1)</f>
        <v>9.1999999999999993</v>
      </c>
      <c r="V72" s="415">
        <v>3721511</v>
      </c>
      <c r="W72" s="164">
        <f t="shared" si="3"/>
        <v>9.5</v>
      </c>
      <c r="X72" s="415">
        <v>4535396</v>
      </c>
      <c r="Y72" s="164">
        <f t="shared" ref="Y72:Y80" si="5">ROUND(X72/$X$81*100,1)</f>
        <v>11</v>
      </c>
    </row>
    <row r="73" spans="2:25" ht="18" customHeight="1">
      <c r="B73" s="389"/>
      <c r="C73" s="397" t="s">
        <v>162</v>
      </c>
      <c r="D73" s="413">
        <v>0</v>
      </c>
      <c r="E73" s="165">
        <v>0</v>
      </c>
      <c r="F73" s="413">
        <v>0</v>
      </c>
      <c r="G73" s="165">
        <v>0</v>
      </c>
      <c r="H73" s="413">
        <v>0</v>
      </c>
      <c r="I73" s="165">
        <f t="shared" si="0"/>
        <v>0</v>
      </c>
      <c r="J73" s="413">
        <v>0</v>
      </c>
      <c r="K73" s="165">
        <f t="shared" ref="K73:K80" si="6">ROUND(J73/$J$81*100,1)</f>
        <v>0</v>
      </c>
      <c r="L73" s="413">
        <v>37204</v>
      </c>
      <c r="M73" s="165">
        <f t="shared" si="4"/>
        <v>0.1</v>
      </c>
      <c r="N73" s="413">
        <v>35916</v>
      </c>
      <c r="O73" s="466">
        <f t="shared" si="1"/>
        <v>0.1</v>
      </c>
      <c r="P73" s="413">
        <v>0</v>
      </c>
      <c r="Q73" s="165">
        <f t="shared" si="2"/>
        <v>0</v>
      </c>
      <c r="R73" s="214">
        <v>0</v>
      </c>
      <c r="S73" s="214">
        <v>0</v>
      </c>
      <c r="T73" s="413">
        <v>0</v>
      </c>
      <c r="U73" s="165">
        <v>0</v>
      </c>
      <c r="V73" s="413">
        <v>0</v>
      </c>
      <c r="W73" s="165">
        <f t="shared" si="3"/>
        <v>0</v>
      </c>
      <c r="X73" s="413">
        <v>0</v>
      </c>
      <c r="Y73" s="165">
        <f t="shared" si="5"/>
        <v>0</v>
      </c>
    </row>
    <row r="74" spans="2:25" ht="18" customHeight="1">
      <c r="B74" s="391"/>
      <c r="C74" s="400" t="s">
        <v>163</v>
      </c>
      <c r="D74" s="416">
        <v>0</v>
      </c>
      <c r="E74" s="442">
        <v>0</v>
      </c>
      <c r="F74" s="416">
        <v>0</v>
      </c>
      <c r="G74" s="442">
        <v>0</v>
      </c>
      <c r="H74" s="416">
        <v>0</v>
      </c>
      <c r="I74" s="442">
        <f t="shared" si="0"/>
        <v>0</v>
      </c>
      <c r="J74" s="416">
        <v>0</v>
      </c>
      <c r="K74" s="442">
        <f t="shared" si="6"/>
        <v>0</v>
      </c>
      <c r="L74" s="416">
        <v>0</v>
      </c>
      <c r="M74" s="442">
        <f t="shared" si="4"/>
        <v>0</v>
      </c>
      <c r="N74" s="416">
        <v>0</v>
      </c>
      <c r="O74" s="440">
        <f t="shared" si="1"/>
        <v>0</v>
      </c>
      <c r="P74" s="416">
        <v>0</v>
      </c>
      <c r="Q74" s="442">
        <f t="shared" si="2"/>
        <v>0</v>
      </c>
      <c r="R74" s="481">
        <v>0</v>
      </c>
      <c r="S74" s="481">
        <v>0</v>
      </c>
      <c r="T74" s="416">
        <v>0</v>
      </c>
      <c r="U74" s="442">
        <v>0</v>
      </c>
      <c r="V74" s="416">
        <v>0</v>
      </c>
      <c r="W74" s="442">
        <f t="shared" si="3"/>
        <v>0</v>
      </c>
      <c r="X74" s="416">
        <v>0</v>
      </c>
      <c r="Y74" s="442">
        <f t="shared" si="5"/>
        <v>0</v>
      </c>
    </row>
    <row r="75" spans="2:25" ht="18" customHeight="1">
      <c r="B75" s="392" t="s">
        <v>165</v>
      </c>
      <c r="C75" s="401" t="s">
        <v>166</v>
      </c>
      <c r="D75" s="417">
        <v>4293662</v>
      </c>
      <c r="E75" s="164">
        <v>13.5</v>
      </c>
      <c r="F75" s="417">
        <v>4425309</v>
      </c>
      <c r="G75" s="164">
        <v>12.6</v>
      </c>
      <c r="H75" s="417">
        <v>4882128</v>
      </c>
      <c r="I75" s="164">
        <f t="shared" si="0"/>
        <v>15.5</v>
      </c>
      <c r="J75" s="417">
        <v>4956654</v>
      </c>
      <c r="K75" s="164">
        <f t="shared" si="6"/>
        <v>15.3</v>
      </c>
      <c r="L75" s="417">
        <v>5136301</v>
      </c>
      <c r="M75" s="164">
        <f t="shared" si="4"/>
        <v>14.9</v>
      </c>
      <c r="N75" s="417">
        <v>5321120</v>
      </c>
      <c r="O75" s="441">
        <f t="shared" si="1"/>
        <v>15.8</v>
      </c>
      <c r="P75" s="417">
        <v>5085158</v>
      </c>
      <c r="Q75" s="164">
        <f t="shared" si="2"/>
        <v>10.3</v>
      </c>
      <c r="R75" s="213">
        <v>5739042</v>
      </c>
      <c r="S75" s="213">
        <v>13.8</v>
      </c>
      <c r="T75" s="417">
        <v>5634310</v>
      </c>
      <c r="U75" s="164">
        <f>ROUND(T75/$T$81*100,1)</f>
        <v>14.2</v>
      </c>
      <c r="V75" s="417">
        <v>5307207</v>
      </c>
      <c r="W75" s="164">
        <f t="shared" si="3"/>
        <v>13.6</v>
      </c>
      <c r="X75" s="417">
        <v>5531458</v>
      </c>
      <c r="Y75" s="164">
        <f t="shared" si="5"/>
        <v>13.5</v>
      </c>
    </row>
    <row r="76" spans="2:25" ht="18" customHeight="1">
      <c r="B76" s="389"/>
      <c r="C76" s="397" t="s">
        <v>167</v>
      </c>
      <c r="D76" s="413">
        <v>181228</v>
      </c>
      <c r="E76" s="165">
        <v>0.6</v>
      </c>
      <c r="F76" s="413">
        <v>172247</v>
      </c>
      <c r="G76" s="165">
        <v>0.5</v>
      </c>
      <c r="H76" s="413">
        <v>172845</v>
      </c>
      <c r="I76" s="165">
        <f t="shared" si="0"/>
        <v>0.5</v>
      </c>
      <c r="J76" s="413">
        <v>154808</v>
      </c>
      <c r="K76" s="165">
        <f t="shared" si="6"/>
        <v>0.5</v>
      </c>
      <c r="L76" s="413">
        <v>166479</v>
      </c>
      <c r="M76" s="165">
        <f t="shared" si="4"/>
        <v>0.5</v>
      </c>
      <c r="N76" s="413">
        <v>166354</v>
      </c>
      <c r="O76" s="440">
        <f t="shared" si="1"/>
        <v>0.5</v>
      </c>
      <c r="P76" s="413">
        <v>198399</v>
      </c>
      <c r="Q76" s="165">
        <f t="shared" si="2"/>
        <v>0.4</v>
      </c>
      <c r="R76" s="214">
        <v>146759</v>
      </c>
      <c r="S76" s="214">
        <v>0.4</v>
      </c>
      <c r="T76" s="413">
        <v>198641</v>
      </c>
      <c r="U76" s="165">
        <f>ROUND(T76/$T$81*100,1)</f>
        <v>0.5</v>
      </c>
      <c r="V76" s="413">
        <v>140746</v>
      </c>
      <c r="W76" s="165">
        <f t="shared" si="3"/>
        <v>0.4</v>
      </c>
      <c r="X76" s="413">
        <v>152902</v>
      </c>
      <c r="Y76" s="165">
        <f t="shared" si="5"/>
        <v>0.4</v>
      </c>
    </row>
    <row r="77" spans="2:25" ht="18" customHeight="1">
      <c r="B77" s="389"/>
      <c r="C77" s="397" t="s">
        <v>123</v>
      </c>
      <c r="D77" s="413">
        <v>3536908</v>
      </c>
      <c r="E77" s="165">
        <v>11.1</v>
      </c>
      <c r="F77" s="413">
        <v>3377533</v>
      </c>
      <c r="G77" s="165">
        <v>9.6</v>
      </c>
      <c r="H77" s="413">
        <v>3014106</v>
      </c>
      <c r="I77" s="165">
        <f t="shared" si="0"/>
        <v>9.6</v>
      </c>
      <c r="J77" s="413">
        <v>3001462</v>
      </c>
      <c r="K77" s="165">
        <f t="shared" si="6"/>
        <v>9.3000000000000007</v>
      </c>
      <c r="L77" s="413">
        <v>3050951</v>
      </c>
      <c r="M77" s="165">
        <f t="shared" si="4"/>
        <v>8.8000000000000007</v>
      </c>
      <c r="N77" s="413">
        <v>3130469</v>
      </c>
      <c r="O77" s="165">
        <f t="shared" si="1"/>
        <v>9.3000000000000007</v>
      </c>
      <c r="P77" s="413">
        <v>15236608</v>
      </c>
      <c r="Q77" s="165">
        <f t="shared" si="2"/>
        <v>31</v>
      </c>
      <c r="R77" s="214">
        <v>3256254</v>
      </c>
      <c r="S77" s="214">
        <v>7.9</v>
      </c>
      <c r="T77" s="413">
        <v>4626036</v>
      </c>
      <c r="U77" s="165">
        <f>ROUND(T77/$T$81*100,1)+0.1</f>
        <v>11.8</v>
      </c>
      <c r="V77" s="413">
        <v>3858623</v>
      </c>
      <c r="W77" s="165">
        <f t="shared" si="3"/>
        <v>9.9</v>
      </c>
      <c r="X77" s="413">
        <v>3613687</v>
      </c>
      <c r="Y77" s="165">
        <f t="shared" si="5"/>
        <v>8.8000000000000007</v>
      </c>
    </row>
    <row r="78" spans="2:25" ht="18" customHeight="1">
      <c r="B78" s="389"/>
      <c r="C78" s="397" t="s">
        <v>169</v>
      </c>
      <c r="D78" s="413">
        <v>1005426</v>
      </c>
      <c r="E78" s="165">
        <v>3.1</v>
      </c>
      <c r="F78" s="413">
        <v>1231000</v>
      </c>
      <c r="G78" s="165">
        <v>3.5</v>
      </c>
      <c r="H78" s="413">
        <v>1597741</v>
      </c>
      <c r="I78" s="165">
        <f t="shared" si="0"/>
        <v>5.0999999999999996</v>
      </c>
      <c r="J78" s="413">
        <v>1596407</v>
      </c>
      <c r="K78" s="165">
        <f t="shared" si="6"/>
        <v>4.9000000000000004</v>
      </c>
      <c r="L78" s="413">
        <v>2268000</v>
      </c>
      <c r="M78" s="165">
        <f t="shared" si="4"/>
        <v>6.6</v>
      </c>
      <c r="N78" s="413">
        <v>1010311</v>
      </c>
      <c r="O78" s="466">
        <f t="shared" si="1"/>
        <v>3</v>
      </c>
      <c r="P78" s="413">
        <v>1807577</v>
      </c>
      <c r="Q78" s="165">
        <f t="shared" si="2"/>
        <v>3.7</v>
      </c>
      <c r="R78" s="214">
        <v>2330824</v>
      </c>
      <c r="S78" s="214">
        <v>5.6</v>
      </c>
      <c r="T78" s="413">
        <v>2046735</v>
      </c>
      <c r="U78" s="165">
        <f>ROUND(T78/$T$81*100,1)</f>
        <v>5.2</v>
      </c>
      <c r="V78" s="413">
        <v>1336126</v>
      </c>
      <c r="W78" s="165">
        <f t="shared" si="3"/>
        <v>3.4</v>
      </c>
      <c r="X78" s="413">
        <v>755049</v>
      </c>
      <c r="Y78" s="165">
        <f t="shared" si="5"/>
        <v>1.8</v>
      </c>
    </row>
    <row r="79" spans="2:25" ht="18" customHeight="1">
      <c r="B79" s="389"/>
      <c r="C79" s="397" t="s">
        <v>170</v>
      </c>
      <c r="D79" s="413">
        <v>437815</v>
      </c>
      <c r="E79" s="165">
        <v>1.4</v>
      </c>
      <c r="F79" s="413">
        <v>587932</v>
      </c>
      <c r="G79" s="165">
        <v>1.7</v>
      </c>
      <c r="H79" s="413">
        <v>683914</v>
      </c>
      <c r="I79" s="165">
        <f t="shared" si="0"/>
        <v>2.2000000000000002</v>
      </c>
      <c r="J79" s="413">
        <v>345719</v>
      </c>
      <c r="K79" s="165">
        <f t="shared" si="6"/>
        <v>1.1000000000000001</v>
      </c>
      <c r="L79" s="413">
        <v>335054</v>
      </c>
      <c r="M79" s="165">
        <f t="shared" si="4"/>
        <v>1</v>
      </c>
      <c r="N79" s="413">
        <v>342544</v>
      </c>
      <c r="O79" s="440">
        <f t="shared" si="1"/>
        <v>1</v>
      </c>
      <c r="P79" s="413">
        <v>342573</v>
      </c>
      <c r="Q79" s="165">
        <f t="shared" si="2"/>
        <v>0.7</v>
      </c>
      <c r="R79" s="214">
        <v>347462</v>
      </c>
      <c r="S79" s="214">
        <v>0.8</v>
      </c>
      <c r="T79" s="413">
        <v>363963</v>
      </c>
      <c r="U79" s="165">
        <f>ROUND(T79/$T$81*100,1)</f>
        <v>0.9</v>
      </c>
      <c r="V79" s="413">
        <v>372119</v>
      </c>
      <c r="W79" s="165">
        <f t="shared" si="3"/>
        <v>1</v>
      </c>
      <c r="X79" s="413">
        <v>365506</v>
      </c>
      <c r="Y79" s="165">
        <f t="shared" si="5"/>
        <v>0.9</v>
      </c>
    </row>
    <row r="80" spans="2:25" ht="18" customHeight="1">
      <c r="B80" s="389"/>
      <c r="C80" s="398" t="s">
        <v>38</v>
      </c>
      <c r="D80" s="414">
        <v>3136688</v>
      </c>
      <c r="E80" s="440">
        <v>9.9</v>
      </c>
      <c r="F80" s="414">
        <v>3067757</v>
      </c>
      <c r="G80" s="440">
        <v>8.6999999999999993</v>
      </c>
      <c r="H80" s="414">
        <v>3105761</v>
      </c>
      <c r="I80" s="440">
        <f t="shared" si="0"/>
        <v>9.8000000000000007</v>
      </c>
      <c r="J80" s="414">
        <v>2994675</v>
      </c>
      <c r="K80" s="440">
        <f t="shared" si="6"/>
        <v>9.1999999999999993</v>
      </c>
      <c r="L80" s="414">
        <v>3009681</v>
      </c>
      <c r="M80" s="440">
        <f t="shared" si="4"/>
        <v>8.6999999999999993</v>
      </c>
      <c r="N80" s="414">
        <v>3122454</v>
      </c>
      <c r="O80" s="467">
        <f t="shared" si="1"/>
        <v>9.3000000000000007</v>
      </c>
      <c r="P80" s="414">
        <v>3283609</v>
      </c>
      <c r="Q80" s="165">
        <f t="shared" si="2"/>
        <v>6.7</v>
      </c>
      <c r="R80" s="482">
        <v>3418113</v>
      </c>
      <c r="S80" s="482">
        <v>8.1999999999999993</v>
      </c>
      <c r="T80" s="414">
        <v>3520315</v>
      </c>
      <c r="U80" s="165">
        <f>ROUND(T80/$T$81*100,1)</f>
        <v>8.9</v>
      </c>
      <c r="V80" s="414">
        <v>3664509</v>
      </c>
      <c r="W80" s="165">
        <f t="shared" si="3"/>
        <v>9.4</v>
      </c>
      <c r="X80" s="414">
        <v>3788366</v>
      </c>
      <c r="Y80" s="165">
        <f t="shared" si="5"/>
        <v>9.1999999999999993</v>
      </c>
    </row>
    <row r="81" spans="2:25" ht="18" customHeight="1">
      <c r="B81" s="393" t="s">
        <v>134</v>
      </c>
      <c r="C81" s="402"/>
      <c r="D81" s="418">
        <v>31731777</v>
      </c>
      <c r="E81" s="183">
        <v>100</v>
      </c>
      <c r="F81" s="418">
        <v>35224196</v>
      </c>
      <c r="G81" s="183">
        <v>100</v>
      </c>
      <c r="H81" s="418">
        <f>SUM(H69:H80)</f>
        <v>31534107</v>
      </c>
      <c r="I81" s="183">
        <v>100</v>
      </c>
      <c r="J81" s="418">
        <f t="shared" ref="J81:Q81" si="7">SUM(J69:J80)</f>
        <v>32432132</v>
      </c>
      <c r="K81" s="183">
        <f t="shared" si="7"/>
        <v>100</v>
      </c>
      <c r="L81" s="418">
        <f t="shared" si="7"/>
        <v>34541659</v>
      </c>
      <c r="M81" s="183">
        <f t="shared" si="7"/>
        <v>99.999999999999986</v>
      </c>
      <c r="N81" s="418">
        <f t="shared" si="7"/>
        <v>33628438</v>
      </c>
      <c r="O81" s="183">
        <f t="shared" si="7"/>
        <v>100</v>
      </c>
      <c r="P81" s="418">
        <f t="shared" si="7"/>
        <v>49184168</v>
      </c>
      <c r="Q81" s="183">
        <f t="shared" si="7"/>
        <v>100.00000000000001</v>
      </c>
      <c r="R81" s="215">
        <v>41520814</v>
      </c>
      <c r="S81" s="215">
        <v>100.00000000000001</v>
      </c>
      <c r="T81" s="418">
        <f t="shared" ref="T81:Y81" si="8">SUM(T69:T80)</f>
        <v>39544538</v>
      </c>
      <c r="U81" s="183">
        <f t="shared" si="8"/>
        <v>100.00000000000001</v>
      </c>
      <c r="V81" s="418">
        <f t="shared" si="8"/>
        <v>39054536</v>
      </c>
      <c r="W81" s="183">
        <f t="shared" si="8"/>
        <v>100.00000000000001</v>
      </c>
      <c r="X81" s="418">
        <f t="shared" si="8"/>
        <v>41057364</v>
      </c>
      <c r="Y81" s="183">
        <f t="shared" si="8"/>
        <v>100.00000000000001</v>
      </c>
    </row>
    <row r="82" spans="2:25" ht="18" customHeight="1"/>
  </sheetData>
  <customSheetViews>
    <customSheetView guid="{D3FC31F0-BD29-4247-B134-2616A8D45937}" showPageBreaks="1" printArea="1" hiddenRows="1" view="pageBreakPreview">
      <pane xSplit="3" ySplit="68" topLeftCell="P69" activePane="bottomRight" state="frozen"/>
      <selection activeCell="U77" sqref="U77"/>
      <pageMargins left="0.78740157480314998" right="0.39370078740157499" top="0.78740157480314998" bottom="0.78740157480314998" header="0.511811023622047" footer="0.511811023622047"/>
      <pageSetup paperSize="9" scale="51" fitToWidth="4" orientation="landscape" r:id="rId1"/>
      <headerFooter alignWithMargins="0"/>
    </customSheetView>
    <customSheetView guid="{A6F2385D-50A9-5447-A4CD-F5ACD85E22FA}" showPageBreaks="1" printArea="1" hiddenRows="1" view="pageBreakPreview">
      <pane xSplit="3" ySplit="68" topLeftCell="P69" activePane="bottomRight" state="frozen"/>
      <selection activeCell="T70" sqref="T70"/>
      <pageMargins left="0.78740157480314998" right="0.39370078740157499" top="0.78740157480314998" bottom="0.78740157480314998" header="0.511811023622047" footer="0.511811023622047"/>
      <pageSetup paperSize="9" scale="51" fitToWidth="4" orientation="landscape" r:id="rId2"/>
      <headerFooter alignWithMargins="0"/>
    </customSheetView>
    <customSheetView guid="{56C7BEE8-E81C-7344-B1D8-4E7D29FBD2F8}" showPageBreaks="1" printArea="1" hiddenRows="1" view="pageBreakPreview">
      <pane xSplit="3" ySplit="68" topLeftCell="P69" activePane="bottomRight" state="frozen"/>
      <selection activeCell="X68" sqref="X68"/>
      <pageMargins left="0.78740157480314998" right="0.39370078740157499" top="0.78740157480314998" bottom="0.78740157480314998" header="0.511811023622047" footer="0.511811023622047"/>
      <pageSetup paperSize="9" scale="51" fitToWidth="4" orientation="landscape" r:id="rId3"/>
      <headerFooter alignWithMargins="0"/>
    </customSheetView>
    <customSheetView guid="{7AC37262-417B-5048-B6DF-80EFAE245CEC}" printArea="1" hiddenRows="1" view="pageBreakPreview">
      <pane xSplit="3" ySplit="68" topLeftCell="P69" activePane="bottomRight" state="frozen"/>
      <selection activeCell="X67" sqref="X67:Y81"/>
      <pageMargins left="0.78740157480314998" right="0.39370078740157499" top="0.78740157480314998" bottom="0.78740157480314998" header="0.511811023622047" footer="0.511811023622047"/>
      <pageSetup paperSize="9" scale="51" fitToWidth="4" orientation="landscape" r:id="rId4"/>
      <headerFooter alignWithMargins="0"/>
    </customSheetView>
    <customSheetView guid="{79534611-7C05-6D4C-9013-7E1AE78077F5}" showPageBreaks="1" fitToPage="1" printArea="1" hiddenRows="1" hiddenColumns="1" view="pageBreakPreview">
      <pane xSplit="3" ySplit="68" topLeftCell="D69" activePane="bottomRight" state="frozen"/>
      <selection activeCell="AB82" sqref="AB82"/>
      <pageMargins left="0.78740157480314998" right="0.39370078740157499" top="0.78740157480314998" bottom="0.78740157480314998" header="0.511811023622047" footer="0.511811023622047"/>
      <pageSetup paperSize="9" r:id="rId5"/>
      <headerFooter alignWithMargins="0"/>
    </customSheetView>
  </customSheetViews>
  <mergeCells count="61">
    <mergeCell ref="D3:E3"/>
    <mergeCell ref="F3:G3"/>
    <mergeCell ref="H3:I3"/>
    <mergeCell ref="J3:K3"/>
    <mergeCell ref="L3:M3"/>
    <mergeCell ref="N3:O3"/>
    <mergeCell ref="P3:Q3"/>
    <mergeCell ref="X3:Y3"/>
    <mergeCell ref="B17:C17"/>
    <mergeCell ref="D19:E19"/>
    <mergeCell ref="F19:G19"/>
    <mergeCell ref="H19:I19"/>
    <mergeCell ref="J19:K19"/>
    <mergeCell ref="L19:M19"/>
    <mergeCell ref="N19:O19"/>
    <mergeCell ref="P19:Q19"/>
    <mergeCell ref="X19:Y19"/>
    <mergeCell ref="B33:C33"/>
    <mergeCell ref="D35:E35"/>
    <mergeCell ref="F35:G35"/>
    <mergeCell ref="H35:I35"/>
    <mergeCell ref="J35:K35"/>
    <mergeCell ref="L35:M35"/>
    <mergeCell ref="N35:O35"/>
    <mergeCell ref="P35:Q35"/>
    <mergeCell ref="X35:Y35"/>
    <mergeCell ref="B49:C49"/>
    <mergeCell ref="D51:E51"/>
    <mergeCell ref="B65:C65"/>
    <mergeCell ref="D67:E67"/>
    <mergeCell ref="F67:G67"/>
    <mergeCell ref="H67:I67"/>
    <mergeCell ref="J67:K67"/>
    <mergeCell ref="L67:M67"/>
    <mergeCell ref="N67:O67"/>
    <mergeCell ref="P67:Q67"/>
    <mergeCell ref="R67:S67"/>
    <mergeCell ref="T67:U67"/>
    <mergeCell ref="V67:W67"/>
    <mergeCell ref="X67:Y67"/>
    <mergeCell ref="B81:C81"/>
    <mergeCell ref="B3:C4"/>
    <mergeCell ref="B5:B7"/>
    <mergeCell ref="B8:B10"/>
    <mergeCell ref="B11:B16"/>
    <mergeCell ref="B19:C20"/>
    <mergeCell ref="B21:B23"/>
    <mergeCell ref="B24:B26"/>
    <mergeCell ref="B27:B32"/>
    <mergeCell ref="B35:C36"/>
    <mergeCell ref="B37:B39"/>
    <mergeCell ref="B40:B42"/>
    <mergeCell ref="B43:B48"/>
    <mergeCell ref="B51:C52"/>
    <mergeCell ref="B53:B55"/>
    <mergeCell ref="B56:B58"/>
    <mergeCell ref="B59:B64"/>
    <mergeCell ref="B67:C68"/>
    <mergeCell ref="B69:B71"/>
    <mergeCell ref="B72:B74"/>
    <mergeCell ref="B75:B80"/>
  </mergeCells>
  <phoneticPr fontId="9"/>
  <pageMargins left="0.78740157480314998" right="0.39370078740157499" top="0.78740157480314998" bottom="0.78740157480314998" header="0.511811023622047" footer="0.511811023622047"/>
  <pageSetup paperSize="9" scale="51" fitToWidth="4" fitToHeight="1" orientation="landscape" usePrinterDefaults="1" r:id="rId6"/>
  <headerFooter alignWithMargins="0"/>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dimension ref="A1:F18"/>
  <sheetViews>
    <sheetView view="pageBreakPreview" zoomScaleSheetLayoutView="100" workbookViewId="0">
      <selection activeCell="B18" sqref="B18"/>
    </sheetView>
  </sheetViews>
  <sheetFormatPr defaultColWidth="8.796875" defaultRowHeight="16.2"/>
  <cols>
    <col min="1" max="1" width="3" style="1" customWidth="1"/>
    <col min="2" max="2" width="12.69921875" style="1" customWidth="1"/>
    <col min="3" max="3" width="10.296875" style="1" customWidth="1"/>
    <col min="4" max="4" width="10.796875" style="1" customWidth="1"/>
    <col min="5" max="5" width="12.796875" style="1" customWidth="1"/>
    <col min="6" max="6" width="13.296875" style="1" customWidth="1"/>
    <col min="7" max="16384" width="8.796875" style="1"/>
  </cols>
  <sheetData>
    <row r="1" spans="1:6" ht="24.95" customHeight="1">
      <c r="A1" s="1" t="s">
        <v>174</v>
      </c>
    </row>
    <row r="3" spans="1:6">
      <c r="F3" s="54" t="s">
        <v>2</v>
      </c>
    </row>
    <row r="4" spans="1:6" ht="20.100000000000001" customHeight="1">
      <c r="B4" s="489" t="s">
        <v>175</v>
      </c>
      <c r="C4" s="489" t="s">
        <v>176</v>
      </c>
      <c r="D4" s="489" t="s">
        <v>177</v>
      </c>
      <c r="E4" s="489" t="s">
        <v>178</v>
      </c>
      <c r="F4" s="489" t="s">
        <v>93</v>
      </c>
    </row>
    <row r="5" spans="1:6" ht="20.100000000000001" customHeight="1">
      <c r="B5" s="489" t="s">
        <v>22</v>
      </c>
      <c r="C5" s="490">
        <v>28637212</v>
      </c>
      <c r="D5" s="490">
        <v>1861300</v>
      </c>
      <c r="E5" s="490">
        <v>2651857</v>
      </c>
      <c r="F5" s="490">
        <v>27846655</v>
      </c>
    </row>
    <row r="6" spans="1:6" ht="20.100000000000001" customHeight="1">
      <c r="B6" s="489" t="s">
        <v>33</v>
      </c>
      <c r="C6" s="490">
        <v>27846655</v>
      </c>
      <c r="D6" s="490">
        <v>1940500</v>
      </c>
      <c r="E6" s="490">
        <v>2356145</v>
      </c>
      <c r="F6" s="490">
        <v>27431010</v>
      </c>
    </row>
    <row r="7" spans="1:6" ht="20.100000000000001" customHeight="1">
      <c r="B7" s="489" t="s">
        <v>57</v>
      </c>
      <c r="C7" s="490">
        <v>27431010</v>
      </c>
      <c r="D7" s="490">
        <v>2031100</v>
      </c>
      <c r="E7" s="490">
        <v>2493746</v>
      </c>
      <c r="F7" s="490">
        <v>26968364</v>
      </c>
    </row>
    <row r="8" spans="1:6" ht="20.100000000000001" customHeight="1">
      <c r="B8" s="489" t="s">
        <v>58</v>
      </c>
      <c r="C8" s="490">
        <v>26968364</v>
      </c>
      <c r="D8" s="490">
        <v>3007400</v>
      </c>
      <c r="E8" s="490">
        <v>2616921</v>
      </c>
      <c r="F8" s="490">
        <v>27358843</v>
      </c>
    </row>
    <row r="9" spans="1:6" ht="20.100000000000001" customHeight="1">
      <c r="B9" s="489" t="s">
        <v>16</v>
      </c>
      <c r="C9" s="490">
        <v>27358843</v>
      </c>
      <c r="D9" s="490">
        <v>4709500</v>
      </c>
      <c r="E9" s="490">
        <v>2426198</v>
      </c>
      <c r="F9" s="490">
        <v>29642145</v>
      </c>
    </row>
    <row r="10" spans="1:6" ht="20.100000000000001" customHeight="1">
      <c r="B10" s="489" t="s">
        <v>63</v>
      </c>
      <c r="C10" s="490">
        <f>F9</f>
        <v>29642145</v>
      </c>
      <c r="D10" s="490">
        <v>2068300</v>
      </c>
      <c r="E10" s="490">
        <v>2344352</v>
      </c>
      <c r="F10" s="490">
        <f>C10+D10-E10</f>
        <v>29366093</v>
      </c>
    </row>
    <row r="11" spans="1:6" ht="20.100000000000001" customHeight="1">
      <c r="B11" s="489" t="s">
        <v>64</v>
      </c>
      <c r="C11" s="490">
        <v>29366093</v>
      </c>
      <c r="D11" s="490">
        <v>1417000</v>
      </c>
      <c r="E11" s="490">
        <v>2532534</v>
      </c>
      <c r="F11" s="490">
        <f>C11+D11-E11</f>
        <v>28250559</v>
      </c>
    </row>
    <row r="12" spans="1:6" ht="20.100000000000001" customHeight="1">
      <c r="B12" s="489" t="s">
        <v>65</v>
      </c>
      <c r="C12" s="490">
        <v>28250559</v>
      </c>
      <c r="D12" s="490">
        <v>2446000</v>
      </c>
      <c r="E12" s="490">
        <v>2592072</v>
      </c>
      <c r="F12" s="490">
        <f>C12+D12-E12-1</f>
        <v>28104486</v>
      </c>
    </row>
    <row r="13" spans="1:6" ht="20.100000000000001" customHeight="1">
      <c r="B13" s="489" t="s">
        <v>67</v>
      </c>
      <c r="C13" s="490">
        <v>28104486</v>
      </c>
      <c r="D13" s="490">
        <v>1744300</v>
      </c>
      <c r="E13" s="490">
        <v>2621406</v>
      </c>
      <c r="F13" s="490">
        <v>27227380</v>
      </c>
    </row>
    <row r="14" spans="1:6" ht="20.100000000000001" customHeight="1">
      <c r="B14" s="489" t="s">
        <v>68</v>
      </c>
      <c r="C14" s="490">
        <v>27227380</v>
      </c>
      <c r="D14" s="490">
        <v>3195400</v>
      </c>
      <c r="E14" s="490">
        <v>2672713</v>
      </c>
      <c r="F14" s="490">
        <f>C14+D14-E14</f>
        <v>27750067</v>
      </c>
    </row>
    <row r="15" spans="1:6" ht="20.100000000000001" customHeight="1">
      <c r="B15" s="489" t="s">
        <v>150</v>
      </c>
      <c r="C15" s="490">
        <v>27750067</v>
      </c>
      <c r="D15" s="490">
        <v>2190600</v>
      </c>
      <c r="E15" s="490">
        <v>2654459</v>
      </c>
      <c r="F15" s="490">
        <v>27286208</v>
      </c>
    </row>
    <row r="16" spans="1:6" ht="20.100000000000001" customHeight="1">
      <c r="B16" s="489" t="s">
        <v>210</v>
      </c>
      <c r="C16" s="490">
        <v>27286208</v>
      </c>
      <c r="D16" s="490">
        <v>979300</v>
      </c>
      <c r="E16" s="490">
        <v>2598008</v>
      </c>
      <c r="F16" s="490">
        <v>25667500</v>
      </c>
    </row>
    <row r="17" spans="2:6" ht="20.100000000000001" customHeight="1">
      <c r="B17" s="489" t="s">
        <v>212</v>
      </c>
      <c r="C17" s="490">
        <v>25667500</v>
      </c>
      <c r="D17" s="490">
        <v>1031500</v>
      </c>
      <c r="E17" s="490">
        <v>2601981</v>
      </c>
      <c r="F17" s="490">
        <v>24097019</v>
      </c>
    </row>
    <row r="18" spans="2:6" s="1" customFormat="1" ht="20.100000000000001" customHeight="1">
      <c r="B18" s="489" t="s">
        <v>213</v>
      </c>
      <c r="C18" s="490">
        <v>24097019</v>
      </c>
      <c r="D18" s="490">
        <v>1851300</v>
      </c>
      <c r="E18" s="490">
        <v>2508201</v>
      </c>
      <c r="F18" s="490">
        <v>23440117</v>
      </c>
    </row>
  </sheetData>
  <customSheetViews>
    <customSheetView guid="{D3FC31F0-BD29-4247-B134-2616A8D45937}" showPageBreaks="1" view="pageBreakPreview">
      <selection activeCell="L21" sqref="L21"/>
      <pageMargins left="0.78740157480314998" right="0.39370078740157499" top="0.78740157480314998" bottom="0.78740157480314998" header="0.511811023622047" footer="0.511811023622047"/>
      <pageSetup paperSize="9" r:id="rId1"/>
      <headerFooter alignWithMargins="0"/>
    </customSheetView>
    <customSheetView guid="{A6F2385D-50A9-5447-A4CD-F5ACD85E22FA}" showPageBreaks="1" view="pageBreakPreview">
      <selection activeCell="G16" sqref="G16"/>
      <pageMargins left="0.78740157480314998" right="0.39370078740157499" top="0.78740157480314998" bottom="0.78740157480314998" header="0.511811023622047" footer="0.511811023622047"/>
      <pageSetup paperSize="9" r:id="rId2"/>
      <headerFooter alignWithMargins="0"/>
    </customSheetView>
    <customSheetView guid="{56C7BEE8-E81C-7344-B1D8-4E7D29FBD2F8}" showPageBreaks="1" view="pageBreakPreview">
      <selection activeCell="I7" sqref="I7"/>
      <pageMargins left="0.78740157480314998" right="0.39370078740157499" top="0.78740157480314998" bottom="0.78740157480314998" header="0.511811023622047" footer="0.511811023622047"/>
      <pageSetup paperSize="9" r:id="rId3"/>
      <headerFooter alignWithMargins="0"/>
    </customSheetView>
    <customSheetView guid="{7AC37262-417B-5048-B6DF-80EFAE245CEC}" view="pageBreakPreview">
      <selection activeCell="F18" sqref="B18:F18"/>
      <pageMargins left="0.78740157480314998" right="0.39370078740157499" top="0.78740157480314998" bottom="0.78740157480314998" header="0.511811023622047" footer="0.511811023622047"/>
      <pageSetup paperSize="9" r:id="rId4"/>
      <headerFooter alignWithMargins="0"/>
    </customSheetView>
    <customSheetView guid="{79534611-7C05-6D4C-9013-7E1AE78077F5}" showPageBreaks="1" view="pageBreakPreview">
      <selection activeCell="F18" sqref="B18:F18"/>
      <pageMargins left="0.78740157480314998" right="0.39370078740157499" top="0.78740157480314998" bottom="0.78740157480314998" header="0.511811023622047" footer="0.511811023622047"/>
      <pageSetup paperSize="9" r:id="rId5"/>
      <headerFooter alignWithMargins="0"/>
    </customSheetView>
  </customSheetViews>
  <phoneticPr fontId="9"/>
  <pageMargins left="0.78740157480314998" right="0.39370078740157499" top="0.78740157480314998" bottom="0.78740157480314998" header="0.511811023622047" footer="0.511811023622047"/>
  <pageSetup paperSize="9" fitToWidth="1" fitToHeight="1" usePrinterDefaults="1" r:id="rId6"/>
  <headerFooter alignWithMargins="0"/>
  <legacyDrawing r:id="rId7"/>
</worksheet>
</file>

<file path=xl/worksheets/sheet8.xml><?xml version="1.0" encoding="utf-8"?>
<worksheet xmlns="http://schemas.openxmlformats.org/spreadsheetml/2006/main" xmlns:r="http://schemas.openxmlformats.org/officeDocument/2006/relationships" xmlns:mc="http://schemas.openxmlformats.org/markup-compatibility/2006">
  <dimension ref="A1:E45"/>
  <sheetViews>
    <sheetView view="pageBreakPreview" topLeftCell="A2" zoomScaleSheetLayoutView="100" workbookViewId="0">
      <selection activeCell="B45" sqref="B45"/>
    </sheetView>
  </sheetViews>
  <sheetFormatPr defaultColWidth="9" defaultRowHeight="16.2"/>
  <cols>
    <col min="1" max="1" width="2.69921875" customWidth="1"/>
    <col min="2" max="2" width="15.69921875" customWidth="1"/>
    <col min="3" max="4" width="12.69921875" customWidth="1"/>
    <col min="5" max="5" width="2.69921875" customWidth="1"/>
  </cols>
  <sheetData>
    <row r="1" spans="1:5" ht="24.95" customHeight="1">
      <c r="A1" s="280" t="s">
        <v>136</v>
      </c>
    </row>
    <row r="2" spans="1:5" ht="18" customHeight="1"/>
    <row r="3" spans="1:5" s="2" customFormat="1" ht="18" hidden="1" customHeight="1">
      <c r="D3" s="54" t="s">
        <v>179</v>
      </c>
      <c r="E3" s="54"/>
    </row>
    <row r="4" spans="1:5" s="2" customFormat="1" ht="17.25" hidden="1" customHeight="1">
      <c r="B4" s="281" t="s">
        <v>7</v>
      </c>
      <c r="C4" s="169" t="s">
        <v>180</v>
      </c>
      <c r="D4" s="150" t="s">
        <v>17</v>
      </c>
    </row>
    <row r="5" spans="1:5" s="2" customFormat="1" ht="17.25" hidden="1" customHeight="1">
      <c r="B5" s="96"/>
      <c r="C5" s="491"/>
      <c r="D5" s="499"/>
    </row>
    <row r="6" spans="1:5" s="2" customFormat="1" ht="18" hidden="1" customHeight="1">
      <c r="B6" s="14" t="s">
        <v>182</v>
      </c>
      <c r="C6" s="492">
        <v>56</v>
      </c>
      <c r="D6" s="500">
        <v>247</v>
      </c>
    </row>
    <row r="7" spans="1:5" s="2" customFormat="1" ht="18" hidden="1" customHeight="1">
      <c r="B7" s="12" t="s">
        <v>56</v>
      </c>
      <c r="C7" s="493">
        <v>802</v>
      </c>
      <c r="D7" s="501">
        <v>2250</v>
      </c>
    </row>
    <row r="8" spans="1:5" s="2" customFormat="1" ht="18" hidden="1" customHeight="1">
      <c r="B8" s="12" t="s">
        <v>185</v>
      </c>
      <c r="C8" s="493">
        <v>879</v>
      </c>
      <c r="D8" s="501">
        <v>2309</v>
      </c>
    </row>
    <row r="9" spans="1:5" s="2" customFormat="1" ht="18" hidden="1" customHeight="1">
      <c r="B9" s="12" t="s">
        <v>78</v>
      </c>
      <c r="C9" s="493">
        <v>931</v>
      </c>
      <c r="D9" s="501">
        <v>2844</v>
      </c>
    </row>
    <row r="10" spans="1:5" s="2" customFormat="1" ht="18" hidden="1" customHeight="1">
      <c r="B10" s="12" t="s">
        <v>87</v>
      </c>
      <c r="C10" s="493">
        <v>962</v>
      </c>
      <c r="D10" s="501">
        <v>3005</v>
      </c>
    </row>
    <row r="11" spans="1:5" s="2" customFormat="1" ht="18" hidden="1" customHeight="1">
      <c r="B11" s="12" t="s">
        <v>187</v>
      </c>
      <c r="C11" s="493">
        <v>931</v>
      </c>
      <c r="D11" s="501">
        <v>2931</v>
      </c>
    </row>
    <row r="12" spans="1:5" s="2" customFormat="1" ht="18" hidden="1" customHeight="1">
      <c r="B12" s="12" t="s">
        <v>188</v>
      </c>
      <c r="C12" s="493">
        <v>1011</v>
      </c>
      <c r="D12" s="501">
        <v>3396</v>
      </c>
    </row>
    <row r="13" spans="1:5" s="2" customFormat="1" ht="18" hidden="1" customHeight="1">
      <c r="B13" s="12" t="s">
        <v>189</v>
      </c>
      <c r="C13" s="493">
        <v>1014</v>
      </c>
      <c r="D13" s="501">
        <v>2590</v>
      </c>
    </row>
    <row r="14" spans="1:5" s="2" customFormat="1" ht="18" hidden="1" customHeight="1">
      <c r="B14" s="12" t="s">
        <v>9</v>
      </c>
      <c r="C14" s="493">
        <v>1085</v>
      </c>
      <c r="D14" s="501">
        <v>2613</v>
      </c>
    </row>
    <row r="15" spans="1:5" s="2" customFormat="1" ht="18" hidden="1" customHeight="1">
      <c r="B15" s="12" t="s">
        <v>14</v>
      </c>
      <c r="C15" s="493">
        <v>1076</v>
      </c>
      <c r="D15" s="501">
        <v>2982</v>
      </c>
    </row>
    <row r="16" spans="1:5" s="2" customFormat="1" ht="18" hidden="1" customHeight="1">
      <c r="B16" s="11" t="s">
        <v>29</v>
      </c>
      <c r="C16" s="494">
        <v>1103</v>
      </c>
      <c r="D16" s="502">
        <v>3699</v>
      </c>
    </row>
    <row r="17" spans="2:5" s="2" customFormat="1" ht="18" hidden="1" customHeight="1">
      <c r="C17" s="495"/>
      <c r="D17" s="495"/>
    </row>
    <row r="18" spans="2:5" s="2" customFormat="1" ht="18" customHeight="1">
      <c r="C18" s="496" t="s">
        <v>190</v>
      </c>
      <c r="D18" s="496"/>
      <c r="E18" s="54"/>
    </row>
    <row r="19" spans="2:5" s="2" customFormat="1" ht="17.25" customHeight="1">
      <c r="B19" s="73" t="s">
        <v>191</v>
      </c>
      <c r="C19" s="497" t="s">
        <v>180</v>
      </c>
      <c r="D19" s="497" t="s">
        <v>17</v>
      </c>
    </row>
    <row r="20" spans="2:5" s="2" customFormat="1" ht="17.25" customHeight="1">
      <c r="B20" s="74"/>
      <c r="C20" s="497"/>
      <c r="D20" s="497"/>
    </row>
    <row r="21" spans="2:5" s="2" customFormat="1" ht="18" hidden="1" customHeight="1">
      <c r="B21" s="75" t="s">
        <v>36</v>
      </c>
      <c r="C21" s="498">
        <v>10690</v>
      </c>
      <c r="D21" s="498">
        <v>27982</v>
      </c>
    </row>
    <row r="22" spans="2:5" s="2" customFormat="1" ht="18" hidden="1" customHeight="1">
      <c r="B22" s="75" t="s">
        <v>42</v>
      </c>
      <c r="C22" s="498">
        <v>10849</v>
      </c>
      <c r="D22" s="498">
        <v>28374</v>
      </c>
    </row>
    <row r="23" spans="2:5" s="2" customFormat="1" ht="18" hidden="1" customHeight="1">
      <c r="B23" s="75" t="s">
        <v>28</v>
      </c>
      <c r="C23" s="498">
        <v>10899</v>
      </c>
      <c r="D23" s="498">
        <v>30130</v>
      </c>
    </row>
    <row r="24" spans="2:5" s="2" customFormat="1" ht="18" hidden="1" customHeight="1">
      <c r="B24" s="75" t="s">
        <v>46</v>
      </c>
      <c r="C24" s="498">
        <v>10644</v>
      </c>
      <c r="D24" s="498">
        <v>28377</v>
      </c>
    </row>
    <row r="25" spans="2:5" s="2" customFormat="1" ht="18" hidden="1" customHeight="1">
      <c r="B25" s="75" t="s">
        <v>49</v>
      </c>
      <c r="C25" s="498">
        <v>10612</v>
      </c>
      <c r="D25" s="498">
        <v>29883</v>
      </c>
    </row>
    <row r="26" spans="2:5" s="2" customFormat="1" ht="18" hidden="1" customHeight="1">
      <c r="B26" s="75" t="s">
        <v>0</v>
      </c>
      <c r="C26" s="498">
        <v>10869</v>
      </c>
      <c r="D26" s="498">
        <v>29131</v>
      </c>
    </row>
    <row r="27" spans="2:5" s="2" customFormat="1" ht="18" hidden="1" customHeight="1">
      <c r="B27" s="75" t="s">
        <v>48</v>
      </c>
      <c r="C27" s="498">
        <v>11297</v>
      </c>
      <c r="D27" s="498">
        <v>26584</v>
      </c>
    </row>
    <row r="28" spans="2:5" s="2" customFormat="1" ht="18" hidden="1" customHeight="1">
      <c r="B28" s="75" t="s">
        <v>51</v>
      </c>
      <c r="C28" s="498">
        <v>12108</v>
      </c>
      <c r="D28" s="498">
        <v>26600</v>
      </c>
    </row>
    <row r="29" spans="2:5" s="2" customFormat="1" ht="18" hidden="1" customHeight="1">
      <c r="B29" s="75" t="s">
        <v>39</v>
      </c>
      <c r="C29" s="498">
        <v>12115</v>
      </c>
      <c r="D29" s="498">
        <v>26301</v>
      </c>
    </row>
    <row r="30" spans="2:5" s="2" customFormat="1" ht="18" hidden="1" customHeight="1">
      <c r="B30" s="75" t="s">
        <v>18</v>
      </c>
      <c r="C30" s="498">
        <v>11813</v>
      </c>
      <c r="D30" s="498">
        <v>28621</v>
      </c>
    </row>
    <row r="31" spans="2:5" s="2" customFormat="1" ht="18" hidden="1" customHeight="1">
      <c r="B31" s="75" t="s">
        <v>60</v>
      </c>
      <c r="C31" s="498">
        <v>11587</v>
      </c>
      <c r="D31" s="498">
        <v>29026</v>
      </c>
    </row>
    <row r="32" spans="2:5" s="2" customFormat="1" ht="18" hidden="1" customHeight="1">
      <c r="B32" s="75" t="s">
        <v>22</v>
      </c>
      <c r="C32" s="498">
        <v>11900</v>
      </c>
      <c r="D32" s="498">
        <v>28931</v>
      </c>
    </row>
    <row r="33" spans="2:4" s="2" customFormat="1" ht="18" hidden="1" customHeight="1">
      <c r="B33" s="75" t="s">
        <v>33</v>
      </c>
      <c r="C33" s="498">
        <v>11974</v>
      </c>
      <c r="D33" s="498">
        <v>30340</v>
      </c>
    </row>
    <row r="34" spans="2:4" s="2" customFormat="1" ht="18" customHeight="1">
      <c r="B34" s="75" t="s">
        <v>57</v>
      </c>
      <c r="C34" s="498">
        <v>12298</v>
      </c>
      <c r="D34" s="498">
        <v>31281</v>
      </c>
    </row>
    <row r="35" spans="2:4" s="2" customFormat="1" ht="18" customHeight="1">
      <c r="B35" s="75" t="s">
        <v>58</v>
      </c>
      <c r="C35" s="498">
        <v>12586</v>
      </c>
      <c r="D35" s="498">
        <v>32711</v>
      </c>
    </row>
    <row r="36" spans="2:4" s="2" customFormat="1" ht="18" customHeight="1">
      <c r="B36" s="75" t="s">
        <v>16</v>
      </c>
      <c r="C36" s="498">
        <v>12595</v>
      </c>
      <c r="D36" s="498">
        <v>36260</v>
      </c>
    </row>
    <row r="37" spans="2:4" s="2" customFormat="1" ht="18" customHeight="1">
      <c r="B37" s="75" t="s">
        <v>63</v>
      </c>
      <c r="C37" s="498">
        <v>12892</v>
      </c>
      <c r="D37" s="498">
        <v>33349</v>
      </c>
    </row>
    <row r="38" spans="2:4" s="2" customFormat="1" ht="18" customHeight="1">
      <c r="B38" s="75" t="s">
        <v>64</v>
      </c>
      <c r="C38" s="498">
        <v>12952</v>
      </c>
      <c r="D38" s="498">
        <v>34464</v>
      </c>
    </row>
    <row r="39" spans="2:4" s="2" customFormat="1" ht="18" customHeight="1">
      <c r="B39" s="75" t="s">
        <v>65</v>
      </c>
      <c r="C39" s="498">
        <v>13147</v>
      </c>
      <c r="D39" s="498">
        <v>36275</v>
      </c>
    </row>
    <row r="40" spans="2:4" s="2" customFormat="1" ht="18" customHeight="1">
      <c r="B40" s="75" t="s">
        <v>67</v>
      </c>
      <c r="C40" s="498">
        <v>13373</v>
      </c>
      <c r="D40" s="498">
        <v>35232</v>
      </c>
    </row>
    <row r="41" spans="2:4" s="2" customFormat="1" ht="18" customHeight="1">
      <c r="B41" s="75" t="s">
        <v>68</v>
      </c>
      <c r="C41" s="498">
        <v>13479</v>
      </c>
      <c r="D41" s="498">
        <v>51323</v>
      </c>
    </row>
    <row r="42" spans="2:4" s="2" customFormat="1" ht="18" customHeight="1">
      <c r="B42" s="75" t="s">
        <v>150</v>
      </c>
      <c r="C42" s="498">
        <v>13485</v>
      </c>
      <c r="D42" s="498">
        <v>44000</v>
      </c>
    </row>
    <row r="43" spans="2:4" s="2" customFormat="1" ht="18" customHeight="1">
      <c r="B43" s="75" t="s">
        <v>210</v>
      </c>
      <c r="C43" s="498">
        <v>13906</v>
      </c>
      <c r="D43" s="498">
        <v>41027</v>
      </c>
    </row>
    <row r="44" spans="2:4" s="2" customFormat="1" ht="18" customHeight="1">
      <c r="B44" s="75" t="s">
        <v>212</v>
      </c>
      <c r="C44" s="498">
        <v>14112</v>
      </c>
      <c r="D44" s="498">
        <v>40446</v>
      </c>
    </row>
    <row r="45" spans="2:4" s="2" customFormat="1" ht="18" customHeight="1">
      <c r="B45" s="75" t="s">
        <v>213</v>
      </c>
      <c r="C45" s="498">
        <v>14206</v>
      </c>
      <c r="D45" s="498">
        <v>42770</v>
      </c>
    </row>
    <row r="46" spans="2:4" ht="18" customHeight="1"/>
    <row r="47" spans="2:4" ht="18" customHeight="1"/>
    <row r="48" spans="2:4" ht="18" customHeight="1"/>
    <row r="49" ht="18" customHeight="1"/>
    <row r="50" ht="18" customHeight="1"/>
  </sheetData>
  <customSheetViews>
    <customSheetView guid="{D3FC31F0-BD29-4247-B134-2616A8D45937}" showPageBreaks="1" hiddenRows="1" view="pageBreakPreview">
      <selection activeCell="L21" sqref="L21"/>
      <pageMargins left="0.78740157480314998" right="0.39370078740157499" top="0.78740157480314998" bottom="0.78740157480314998" header="0.511811023622047" footer="0.511811023622047"/>
      <pageSetup paperSize="9" r:id="rId1"/>
      <headerFooter alignWithMargins="0"/>
    </customSheetView>
    <customSheetView guid="{A6F2385D-50A9-5447-A4CD-F5ACD85E22FA}" showPageBreaks="1" hiddenRows="1" view="pageBreakPreview">
      <selection activeCell="D43" sqref="D43"/>
      <pageMargins left="0.78740157480314998" right="0.39370078740157499" top="0.78740157480314998" bottom="0.78740157480314998" header="0.511811023622047" footer="0.511811023622047"/>
      <pageSetup paperSize="9" r:id="rId2"/>
      <headerFooter alignWithMargins="0"/>
    </customSheetView>
    <customSheetView guid="{56C7BEE8-E81C-7344-B1D8-4E7D29FBD2F8}" showPageBreaks="1" hiddenRows="1" view="pageBreakPreview" topLeftCell="A2">
      <selection activeCell="H40" sqref="H40"/>
      <pageMargins left="0.78740157480314998" right="0.39370078740157499" top="0.78740157480314998" bottom="0.78740157480314998" header="0.511811023622047" footer="0.511811023622047"/>
      <pageSetup paperSize="9" r:id="rId3"/>
      <headerFooter alignWithMargins="0"/>
    </customSheetView>
    <customSheetView guid="{7AC37262-417B-5048-B6DF-80EFAE245CEC}" hiddenRows="1" view="pageBreakPreview" topLeftCell="A2">
      <selection activeCell="B45" sqref="B45:D45"/>
      <pageMargins left="0.78740157480314998" right="0.39370078740157499" top="0.78740157480314998" bottom="0.78740157480314998" header="0.511811023622047" footer="0.511811023622047"/>
      <pageSetup paperSize="9" r:id="rId4"/>
      <headerFooter alignWithMargins="0"/>
    </customSheetView>
    <customSheetView guid="{79534611-7C05-6D4C-9013-7E1AE78077F5}" showPageBreaks="1" hiddenRows="1" view="pageBreakPreview" topLeftCell="A2">
      <selection activeCell="K47" sqref="K47"/>
      <pageMargins left="0.78740157480314998" right="0.39370078740157499" top="0.78740157480314998" bottom="0.78740157480314998" header="0.511811023622047" footer="0.511811023622047"/>
      <pageSetup paperSize="9" r:id="rId5"/>
      <headerFooter alignWithMargins="0"/>
    </customSheetView>
  </customSheetViews>
  <mergeCells count="7">
    <mergeCell ref="C18:D18"/>
    <mergeCell ref="B4:B5"/>
    <mergeCell ref="C4:C5"/>
    <mergeCell ref="D4:D5"/>
    <mergeCell ref="B19:B20"/>
    <mergeCell ref="C19:C20"/>
    <mergeCell ref="D19:D20"/>
  </mergeCells>
  <phoneticPr fontId="9"/>
  <pageMargins left="0.78740157480314998" right="0.39370078740157499" top="0.78740157480314998" bottom="0.78740157480314998" header="0.511811023622047" footer="0.511811023622047"/>
  <pageSetup paperSize="9" fitToWidth="1" fitToHeight="1" usePrinterDefaults="1" r:id="rId6"/>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AG46"/>
  <sheetViews>
    <sheetView view="pageBreakPreview" zoomScaleSheetLayoutView="100" workbookViewId="0">
      <pane ySplit="3" topLeftCell="A4" activePane="bottomLeft" state="frozen"/>
      <selection pane="bottomLeft" activeCell="B32" sqref="B32"/>
    </sheetView>
  </sheetViews>
  <sheetFormatPr defaultColWidth="8.796875" defaultRowHeight="16.2"/>
  <cols>
    <col min="1" max="1" width="2.69921875" style="2" customWidth="1"/>
    <col min="2" max="2" width="12.69921875" style="2" customWidth="1"/>
    <col min="3" max="4" width="12.69921875" style="87" customWidth="1"/>
    <col min="5" max="5" width="10.69921875" style="503" customWidth="1"/>
    <col min="6" max="7" width="10.69921875" style="504" customWidth="1"/>
    <col min="8" max="10" width="2.69921875" style="2" customWidth="1"/>
    <col min="11" max="33" width="8.796875" style="2"/>
    <col min="34" max="16384" width="8.796875" style="278"/>
  </cols>
  <sheetData>
    <row r="1" spans="1:7" ht="24.95" customHeight="1">
      <c r="A1" s="280" t="s">
        <v>69</v>
      </c>
    </row>
    <row r="3" spans="1:7" ht="50.1" customHeight="1">
      <c r="B3" s="73" t="s">
        <v>164</v>
      </c>
      <c r="C3" s="497" t="s">
        <v>168</v>
      </c>
      <c r="D3" s="497" t="s">
        <v>193</v>
      </c>
      <c r="E3" s="512" t="s">
        <v>85</v>
      </c>
      <c r="F3" s="514" t="s">
        <v>194</v>
      </c>
      <c r="G3" s="514" t="s">
        <v>126</v>
      </c>
    </row>
    <row r="4" spans="1:7" ht="18" hidden="1" customHeight="1">
      <c r="B4" s="75" t="s">
        <v>189</v>
      </c>
      <c r="C4" s="498">
        <v>8777514</v>
      </c>
      <c r="D4" s="498">
        <v>13749788</v>
      </c>
      <c r="E4" s="513">
        <v>0.61799999999999999</v>
      </c>
      <c r="F4" s="515">
        <v>79.8</v>
      </c>
      <c r="G4" s="515">
        <v>2.4</v>
      </c>
    </row>
    <row r="5" spans="1:7" ht="18" hidden="1" customHeight="1">
      <c r="B5" s="75" t="s">
        <v>9</v>
      </c>
      <c r="C5" s="498">
        <v>8753644</v>
      </c>
      <c r="D5" s="498">
        <v>14664350</v>
      </c>
      <c r="E5" s="513">
        <v>0.61699999999999999</v>
      </c>
      <c r="F5" s="515">
        <v>81.400000000000006</v>
      </c>
      <c r="G5" s="515">
        <v>2.6</v>
      </c>
    </row>
    <row r="6" spans="1:7" ht="18" hidden="1" customHeight="1">
      <c r="B6" s="75" t="s">
        <v>14</v>
      </c>
      <c r="C6" s="498">
        <v>9137160</v>
      </c>
      <c r="D6" s="498">
        <v>15569704</v>
      </c>
      <c r="E6" s="513">
        <v>0.60699999999999998</v>
      </c>
      <c r="F6" s="515">
        <v>81.099999999999994</v>
      </c>
      <c r="G6" s="515">
        <v>2.1</v>
      </c>
    </row>
    <row r="7" spans="1:7" ht="18" hidden="1" customHeight="1">
      <c r="B7" s="75" t="s">
        <v>29</v>
      </c>
      <c r="C7" s="498">
        <v>9013173</v>
      </c>
      <c r="D7" s="498">
        <v>16104677</v>
      </c>
      <c r="E7" s="513">
        <v>0.58099999999999996</v>
      </c>
      <c r="F7" s="515">
        <v>77.5</v>
      </c>
      <c r="G7" s="515">
        <v>1.9</v>
      </c>
    </row>
    <row r="8" spans="1:7" ht="18" hidden="1" customHeight="1">
      <c r="B8" s="75" t="s">
        <v>36</v>
      </c>
      <c r="C8" s="498">
        <v>9361141</v>
      </c>
      <c r="D8" s="498">
        <v>16446921</v>
      </c>
      <c r="E8" s="513">
        <v>0.57199999999999995</v>
      </c>
      <c r="F8" s="515">
        <v>80.7</v>
      </c>
      <c r="G8" s="515">
        <v>3.5</v>
      </c>
    </row>
    <row r="9" spans="1:7" ht="18" hidden="1" customHeight="1">
      <c r="B9" s="75" t="s">
        <v>42</v>
      </c>
      <c r="C9" s="498">
        <v>9519747</v>
      </c>
      <c r="D9" s="498">
        <v>15975950</v>
      </c>
      <c r="E9" s="513">
        <v>0.57499999999999996</v>
      </c>
      <c r="F9" s="515">
        <v>83.4</v>
      </c>
      <c r="G9" s="515">
        <v>1.5</v>
      </c>
    </row>
    <row r="10" spans="1:7" ht="18" hidden="1" customHeight="1">
      <c r="B10" s="75" t="s">
        <v>28</v>
      </c>
      <c r="C10" s="498">
        <v>9319749</v>
      </c>
      <c r="D10" s="498">
        <v>15470509</v>
      </c>
      <c r="E10" s="513">
        <v>0.58899999999999997</v>
      </c>
      <c r="F10" s="515">
        <v>85.4</v>
      </c>
      <c r="G10" s="515">
        <v>2.9</v>
      </c>
    </row>
    <row r="11" spans="1:7" ht="18" hidden="1" customHeight="1">
      <c r="B11" s="75" t="s">
        <v>46</v>
      </c>
      <c r="C11" s="498">
        <v>8961599</v>
      </c>
      <c r="D11" s="498">
        <v>14056862</v>
      </c>
      <c r="E11" s="513">
        <v>0.61</v>
      </c>
      <c r="F11" s="515">
        <v>86.5</v>
      </c>
      <c r="G11" s="515">
        <v>2.2999999999999998</v>
      </c>
    </row>
    <row r="12" spans="1:7" ht="18" hidden="1" customHeight="1">
      <c r="B12" s="75" t="s">
        <v>49</v>
      </c>
      <c r="C12" s="498">
        <v>9162963</v>
      </c>
      <c r="D12" s="498">
        <v>13797999</v>
      </c>
      <c r="E12" s="513">
        <v>0.63</v>
      </c>
      <c r="F12" s="515">
        <v>93.5</v>
      </c>
      <c r="G12" s="515">
        <v>2.9</v>
      </c>
    </row>
    <row r="13" spans="1:7" ht="18" hidden="1" customHeight="1">
      <c r="B13" s="75" t="s">
        <v>0</v>
      </c>
      <c r="C13" s="498">
        <v>9377433</v>
      </c>
      <c r="D13" s="498">
        <v>13753463</v>
      </c>
      <c r="E13" s="513">
        <v>0.66100000000000003</v>
      </c>
      <c r="F13" s="515">
        <v>93.9</v>
      </c>
      <c r="G13" s="515">
        <v>2.2000000000000002</v>
      </c>
    </row>
    <row r="14" spans="1:7" ht="18" hidden="1" customHeight="1">
      <c r="B14" s="75" t="s">
        <v>48</v>
      </c>
      <c r="C14" s="498">
        <v>9911436</v>
      </c>
      <c r="D14" s="498">
        <v>13462044</v>
      </c>
      <c r="E14" s="513">
        <v>0.69399999999999995</v>
      </c>
      <c r="F14" s="515">
        <v>96</v>
      </c>
      <c r="G14" s="515">
        <v>6.4</v>
      </c>
    </row>
    <row r="15" spans="1:7" ht="18" hidden="1" customHeight="1">
      <c r="B15" s="75" t="s">
        <v>51</v>
      </c>
      <c r="C15" s="498">
        <v>10246436</v>
      </c>
      <c r="D15" s="498">
        <v>13382020</v>
      </c>
      <c r="E15" s="513">
        <v>0.72799999999999998</v>
      </c>
      <c r="F15" s="515">
        <v>101.2</v>
      </c>
      <c r="G15" s="515">
        <v>1.9</v>
      </c>
    </row>
    <row r="16" spans="1:7" ht="18" hidden="1" customHeight="1">
      <c r="B16" s="75" t="s">
        <v>39</v>
      </c>
      <c r="C16" s="498">
        <v>10182618</v>
      </c>
      <c r="D16" s="498">
        <v>13471196</v>
      </c>
      <c r="E16" s="513">
        <v>0.753</v>
      </c>
      <c r="F16" s="515">
        <v>101.1</v>
      </c>
      <c r="G16" s="515">
        <v>1.7</v>
      </c>
    </row>
    <row r="17" spans="1:33" ht="18" hidden="1" customHeight="1">
      <c r="B17" s="75" t="s">
        <v>18</v>
      </c>
      <c r="C17" s="498">
        <v>9729938</v>
      </c>
      <c r="D17" s="498">
        <v>13113685</v>
      </c>
      <c r="E17" s="513">
        <v>0.755</v>
      </c>
      <c r="F17" s="515">
        <v>97.3</v>
      </c>
      <c r="G17" s="515">
        <v>2.8</v>
      </c>
    </row>
    <row r="18" spans="1:33" ht="18" hidden="1" customHeight="1">
      <c r="B18" s="75" t="s">
        <v>60</v>
      </c>
      <c r="C18" s="498">
        <v>9141335</v>
      </c>
      <c r="D18" s="498">
        <v>13076653</v>
      </c>
      <c r="E18" s="513">
        <v>0.73199999999999998</v>
      </c>
      <c r="F18" s="515">
        <v>90.8</v>
      </c>
      <c r="G18" s="515">
        <v>2.6</v>
      </c>
    </row>
    <row r="19" spans="1:33" ht="18" hidden="1" customHeight="1">
      <c r="B19" s="75" t="s">
        <v>22</v>
      </c>
      <c r="C19" s="498">
        <v>9432156</v>
      </c>
      <c r="D19" s="498">
        <v>13564765</v>
      </c>
      <c r="E19" s="513">
        <v>0.71199999999999997</v>
      </c>
      <c r="F19" s="515">
        <v>86.9</v>
      </c>
      <c r="G19" s="515">
        <v>4</v>
      </c>
    </row>
    <row r="20" spans="1:33" ht="18" hidden="1" customHeight="1">
      <c r="B20" s="75" t="s">
        <v>33</v>
      </c>
      <c r="C20" s="498">
        <v>9533443</v>
      </c>
      <c r="D20" s="498">
        <v>13654920</v>
      </c>
      <c r="E20" s="513">
        <v>0.69699999999999995</v>
      </c>
      <c r="F20" s="515">
        <v>86.9</v>
      </c>
      <c r="G20" s="515">
        <v>5</v>
      </c>
    </row>
    <row r="21" spans="1:33" ht="18" customHeight="1">
      <c r="B21" s="75" t="s">
        <v>57</v>
      </c>
      <c r="C21" s="498">
        <v>9723745</v>
      </c>
      <c r="D21" s="498">
        <v>13691095</v>
      </c>
      <c r="E21" s="513">
        <v>0.70099999999999996</v>
      </c>
      <c r="F21" s="515">
        <v>87.1</v>
      </c>
      <c r="G21" s="515">
        <v>4.9000000000000004</v>
      </c>
    </row>
    <row r="22" spans="1:33" ht="18" customHeight="1">
      <c r="B22" s="75" t="s">
        <v>58</v>
      </c>
      <c r="C22" s="498">
        <v>10130416</v>
      </c>
      <c r="D22" s="498">
        <v>13951835</v>
      </c>
      <c r="E22" s="513">
        <v>0.71099999999999997</v>
      </c>
      <c r="F22" s="515">
        <v>90.8</v>
      </c>
      <c r="G22" s="515">
        <v>3.5</v>
      </c>
    </row>
    <row r="23" spans="1:33" ht="18" customHeight="1">
      <c r="B23" s="75" t="s">
        <v>16</v>
      </c>
      <c r="C23" s="498">
        <v>10654077</v>
      </c>
      <c r="D23" s="498">
        <v>14548816</v>
      </c>
      <c r="E23" s="513">
        <v>0.72299999999999998</v>
      </c>
      <c r="F23" s="515">
        <v>85.1</v>
      </c>
      <c r="G23" s="515">
        <v>5.4</v>
      </c>
    </row>
    <row r="24" spans="1:33" ht="18" customHeight="1">
      <c r="B24" s="75" t="s">
        <v>63</v>
      </c>
      <c r="C24" s="498">
        <v>11066366</v>
      </c>
      <c r="D24" s="498">
        <v>14802176</v>
      </c>
      <c r="E24" s="513">
        <v>0.73499999999999999</v>
      </c>
      <c r="F24" s="515">
        <v>87.4</v>
      </c>
      <c r="G24" s="515">
        <v>5.8</v>
      </c>
    </row>
    <row r="25" spans="1:33" ht="18" customHeight="1">
      <c r="B25" s="75" t="s">
        <v>64</v>
      </c>
      <c r="C25" s="498">
        <v>11111823</v>
      </c>
      <c r="D25" s="498">
        <v>14892243</v>
      </c>
      <c r="E25" s="513">
        <v>0.74199999999999999</v>
      </c>
      <c r="F25" s="515">
        <v>89.3</v>
      </c>
      <c r="G25" s="515">
        <v>8.5</v>
      </c>
    </row>
    <row r="26" spans="1:33" ht="18" customHeight="1">
      <c r="B26" s="75" t="s">
        <v>65</v>
      </c>
      <c r="C26" s="498">
        <v>11225881</v>
      </c>
      <c r="D26" s="498">
        <v>14915862</v>
      </c>
      <c r="E26" s="513">
        <v>0.749</v>
      </c>
      <c r="F26" s="515">
        <v>85</v>
      </c>
      <c r="G26" s="515">
        <v>5.8</v>
      </c>
    </row>
    <row r="27" spans="1:33" ht="18" customHeight="1">
      <c r="B27" s="75" t="s">
        <v>67</v>
      </c>
      <c r="C27" s="498">
        <v>11422561</v>
      </c>
      <c r="D27" s="498">
        <v>15082085</v>
      </c>
      <c r="E27" s="513">
        <v>0.752</v>
      </c>
      <c r="F27" s="515">
        <v>86.9</v>
      </c>
      <c r="G27" s="515">
        <v>6</v>
      </c>
    </row>
    <row r="28" spans="1:33">
      <c r="B28" s="75" t="s">
        <v>68</v>
      </c>
      <c r="C28" s="498">
        <v>12090052</v>
      </c>
      <c r="D28" s="498">
        <v>15581393</v>
      </c>
      <c r="E28" s="513">
        <v>0.76200000000000001</v>
      </c>
      <c r="F28" s="515">
        <v>87.2</v>
      </c>
      <c r="G28" s="515">
        <v>6.2</v>
      </c>
    </row>
    <row r="29" spans="1:33">
      <c r="B29" s="75" t="s">
        <v>150</v>
      </c>
      <c r="C29" s="498">
        <v>11850939</v>
      </c>
      <c r="D29" s="498">
        <v>16308533</v>
      </c>
      <c r="E29" s="513">
        <v>0.753</v>
      </c>
      <c r="F29" s="515">
        <v>84.2</v>
      </c>
      <c r="G29" s="515">
        <v>10.7</v>
      </c>
    </row>
    <row r="30" spans="1:33">
      <c r="B30" s="75" t="s">
        <v>210</v>
      </c>
      <c r="C30" s="498">
        <v>12488057</v>
      </c>
      <c r="D30" s="498">
        <v>17087700</v>
      </c>
      <c r="E30" s="513">
        <v>0.745</v>
      </c>
      <c r="F30" s="515">
        <v>86.6</v>
      </c>
      <c r="G30" s="515">
        <v>6.2</v>
      </c>
    </row>
    <row r="31" spans="1:33">
      <c r="B31" s="75" t="s">
        <v>212</v>
      </c>
      <c r="C31" s="498">
        <v>12901296</v>
      </c>
      <c r="D31" s="498">
        <v>17685392</v>
      </c>
      <c r="E31" s="513">
        <v>0.72899999999999998</v>
      </c>
      <c r="F31" s="515">
        <v>88.1</v>
      </c>
      <c r="G31" s="515">
        <v>5.5</v>
      </c>
    </row>
    <row r="32" spans="1:33" s="278" customFormat="1">
      <c r="A32" s="2"/>
      <c r="B32" s="75" t="s">
        <v>213</v>
      </c>
      <c r="C32" s="498">
        <v>13223150</v>
      </c>
      <c r="D32" s="498">
        <v>18483339</v>
      </c>
      <c r="E32" s="513">
        <v>0.72499999999999998</v>
      </c>
      <c r="F32" s="515">
        <v>88</v>
      </c>
      <c r="G32" s="515">
        <v>4.9000000000000004</v>
      </c>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s="278" customFormat="1" ht="20.100000000000001" customHeight="1">
      <c r="A33" s="2"/>
      <c r="B33" s="506" t="s">
        <v>181</v>
      </c>
      <c r="C33" s="508"/>
      <c r="D33" s="508"/>
      <c r="E33" s="508"/>
      <c r="F33" s="508"/>
      <c r="G33" s="508"/>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s="278" customFormat="1" ht="20.100000000000001" customHeight="1">
      <c r="A34" s="2"/>
      <c r="B34" s="507" t="s">
        <v>195</v>
      </c>
      <c r="C34" s="507"/>
      <c r="D34" s="507"/>
      <c r="E34" s="507"/>
      <c r="F34" s="507"/>
      <c r="G34" s="507"/>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s="278" customFormat="1" ht="20.100000000000001" customHeight="1">
      <c r="A35" s="2"/>
      <c r="B35" s="507"/>
      <c r="C35" s="507"/>
      <c r="D35" s="507"/>
      <c r="E35" s="507"/>
      <c r="F35" s="507"/>
      <c r="G35" s="507"/>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20.100000000000001" customHeight="1">
      <c r="B36" s="507"/>
      <c r="C36" s="507"/>
      <c r="D36" s="507"/>
      <c r="E36" s="507"/>
      <c r="F36" s="507"/>
      <c r="G36" s="507"/>
    </row>
    <row r="37" spans="1:33" ht="20.100000000000001" customHeight="1">
      <c r="B37" s="506" t="s">
        <v>196</v>
      </c>
      <c r="C37" s="508"/>
      <c r="D37" s="508"/>
      <c r="E37" s="508"/>
      <c r="F37" s="508"/>
      <c r="G37" s="508"/>
    </row>
    <row r="38" spans="1:33" ht="20.100000000000001" customHeight="1">
      <c r="B38" s="507" t="s">
        <v>197</v>
      </c>
      <c r="C38" s="507"/>
      <c r="D38" s="507"/>
      <c r="E38" s="507"/>
      <c r="F38" s="507"/>
      <c r="G38" s="507"/>
    </row>
    <row r="39" spans="1:33" ht="20.100000000000001" customHeight="1">
      <c r="B39" s="507"/>
      <c r="C39" s="507"/>
      <c r="D39" s="507"/>
      <c r="E39" s="507"/>
      <c r="F39" s="507"/>
      <c r="G39" s="507"/>
    </row>
    <row r="40" spans="1:33" ht="20.100000000000001" customHeight="1">
      <c r="B40" s="507"/>
      <c r="C40" s="507"/>
      <c r="D40" s="507"/>
      <c r="E40" s="507"/>
      <c r="F40" s="507"/>
      <c r="G40" s="507"/>
    </row>
    <row r="41" spans="1:33" s="278" customFormat="1" ht="20.100000000000001" customHeight="1">
      <c r="A41" s="2"/>
      <c r="B41" s="2"/>
      <c r="C41" s="509" t="s">
        <v>83</v>
      </c>
      <c r="D41" s="136" t="s">
        <v>198</v>
      </c>
      <c r="E41" s="136"/>
      <c r="F41" s="516" t="s">
        <v>186</v>
      </c>
      <c r="G41" s="504"/>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278" customFormat="1" ht="20.100000000000001" customHeight="1">
      <c r="A42" s="2"/>
      <c r="B42" s="2"/>
      <c r="C42" s="510"/>
      <c r="D42" s="511" t="s">
        <v>199</v>
      </c>
      <c r="E42" s="511"/>
      <c r="F42" s="517"/>
      <c r="G42" s="504"/>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278" customFormat="1" ht="20.100000000000001" customHeight="1">
      <c r="A43" s="2"/>
      <c r="C43" s="2" t="s">
        <v>200</v>
      </c>
      <c r="D43" s="87"/>
      <c r="E43" s="503"/>
      <c r="F43" s="504"/>
      <c r="G43" s="504"/>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2" customFormat="1" ht="13.2">
      <c r="A44" s="2"/>
      <c r="B44" s="2"/>
      <c r="C44" s="87"/>
      <c r="D44" s="87"/>
      <c r="E44" s="503"/>
      <c r="F44" s="504"/>
      <c r="G44" s="504"/>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505" customFormat="1" ht="13.2">
      <c r="A45" s="2"/>
      <c r="B45" s="2"/>
      <c r="C45" s="87"/>
      <c r="D45" s="87"/>
      <c r="E45" s="503"/>
      <c r="F45" s="504"/>
      <c r="G45" s="504"/>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505" customFormat="1" ht="13.2">
      <c r="A46" s="2"/>
      <c r="B46" s="2"/>
      <c r="C46" s="87"/>
      <c r="D46" s="87"/>
      <c r="E46" s="503"/>
      <c r="F46" s="504"/>
      <c r="G46" s="504"/>
      <c r="H46" s="2"/>
      <c r="I46" s="2"/>
      <c r="J46" s="2"/>
      <c r="K46" s="2"/>
      <c r="L46" s="2"/>
      <c r="M46" s="2"/>
      <c r="N46" s="2"/>
      <c r="O46" s="2"/>
      <c r="P46" s="2"/>
      <c r="Q46" s="2"/>
      <c r="R46" s="2"/>
      <c r="S46" s="2"/>
      <c r="T46" s="2"/>
      <c r="U46" s="2"/>
      <c r="V46" s="2"/>
      <c r="W46" s="2"/>
      <c r="X46" s="2"/>
      <c r="Y46" s="2"/>
      <c r="Z46" s="2"/>
      <c r="AA46" s="2"/>
      <c r="AB46" s="2"/>
      <c r="AC46" s="2"/>
      <c r="AD46" s="2"/>
      <c r="AE46" s="2"/>
      <c r="AF46" s="2"/>
      <c r="AG46" s="2"/>
    </row>
  </sheetData>
  <customSheetViews>
    <customSheetView guid="{D3FC31F0-BD29-4247-B134-2616A8D45937}" showPageBreaks="1" hiddenRows="1" view="pageBreakPreview">
      <pane xSplit="0" ySplit="3" topLeftCell="A4" activePane="bottomRight" state="frozen"/>
      <selection activeCell="L21" sqref="L21"/>
      <pageMargins left="0.78740157480314998" right="0.39370078740157499" top="0.78740157480314998" bottom="0.78740157480314998" header="0.511811023622047" footer="0.511811023622047"/>
      <pageSetup paperSize="9" scale="98" r:id="rId1"/>
      <headerFooter alignWithMargins="0"/>
    </customSheetView>
    <customSheetView guid="{A6F2385D-50A9-5447-A4CD-F5ACD85E22FA}" showPageBreaks="1" hiddenRows="1" view="pageBreakPreview">
      <pane xSplit="0" ySplit="3" topLeftCell="A4" activePane="bottomRight" state="frozen"/>
      <selection activeCell="G30" sqref="G30"/>
      <pageMargins left="0.78740157480314998" right="0.39370078740157499" top="0.78740157480314998" bottom="0.78740157480314998" header="0.511811023622047" footer="0.511811023622047"/>
      <pageSetup paperSize="9" scale="98" r:id="rId2"/>
      <headerFooter alignWithMargins="0"/>
    </customSheetView>
    <customSheetView guid="{56C7BEE8-E81C-7344-B1D8-4E7D29FBD2F8}" showPageBreaks="1" hiddenRows="1" view="pageBreakPreview">
      <pane xSplit="0" ySplit="3" topLeftCell="A35" activePane="bottomRight" state="frozen"/>
      <selection activeCell="O49" sqref="O49"/>
      <pageMargins left="0.78740157480314998" right="0.39370078740157499" top="0.78740157480314998" bottom="0.78740157480314998" header="0.511811023622047" footer="0.511811023622047"/>
      <pageSetup paperSize="9" scale="98" r:id="rId3"/>
      <headerFooter alignWithMargins="0"/>
    </customSheetView>
    <customSheetView guid="{7AC37262-417B-5048-B6DF-80EFAE245CEC}" hiddenRows="1" view="pageBreakPreview">
      <pane xSplit="0" ySplit="3" topLeftCell="A26" activePane="bottomRight" state="frozen"/>
      <selection activeCell="G32" sqref="B32:G32"/>
      <pageMargins left="0.78740157480314998" right="0.39370078740157499" top="0.78740157480314998" bottom="0.78740157480314998" header="0.511811023622047" footer="0.511811023622047"/>
      <pageSetup paperSize="9" scale="98" r:id="rId4"/>
      <headerFooter alignWithMargins="0"/>
    </customSheetView>
    <customSheetView guid="{79534611-7C05-6D4C-9013-7E1AE78077F5}" showPageBreaks="1" hiddenRows="1" view="pageBreakPreview">
      <pane xSplit="0" ySplit="3" topLeftCell="A26" activePane="bottomRight" state="frozen"/>
      <selection activeCell="N39" sqref="N39"/>
      <pageMargins left="0.78740157480314998" right="0.39370078740157499" top="0.78740157480314998" bottom="0.78740157480314998" header="0.511811023622047" footer="0.511811023622047"/>
      <pageSetup paperSize="9" scale="98" r:id="rId5"/>
      <headerFooter alignWithMargins="0"/>
    </customSheetView>
  </customSheetViews>
  <mergeCells count="6">
    <mergeCell ref="D41:E41"/>
    <mergeCell ref="D42:E42"/>
    <mergeCell ref="B34:G36"/>
    <mergeCell ref="B38:G40"/>
    <mergeCell ref="C41:C42"/>
    <mergeCell ref="F41:F42"/>
  </mergeCells>
  <phoneticPr fontId="9"/>
  <pageMargins left="0.78740157480314998" right="0.39370078740157499" top="0.78740157480314998" bottom="0.78740157480314998" header="0.511811023622047" footer="0.511811023622047"/>
  <pageSetup paperSize="9" scale="98" fitToWidth="1" fitToHeight="1" usePrinterDefaults="1" r:id="rId6"/>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 xml:space="preserve">8-1会計別決算状況 </vt:lpstr>
      <vt:lpstr>8-2下水道決算</vt:lpstr>
      <vt:lpstr>8-3決算の状況（歳入）</vt:lpstr>
      <vt:lpstr>8-4市税の負担状況</vt:lpstr>
      <vt:lpstr>8-5決算の状況（目的別歳出）</vt:lpstr>
      <vt:lpstr>8-6決算の状況（性質別歳出）</vt:lpstr>
      <vt:lpstr>8-7市債残高</vt:lpstr>
      <vt:lpstr>8-8財政規模の推移</vt:lpstr>
      <vt:lpstr>8-9財政力指数等</vt:lpstr>
      <vt:lpstr>8-10健全化判断比率</vt:lpstr>
    </vt:vector>
  </TitlesOfParts>
  <Company>春日市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tiiki</dc:creator>
  <cp:lastModifiedBy>前田 湧作</cp:lastModifiedBy>
  <cp:lastPrinted>2022-05-24T02:00:47Z</cp:lastPrinted>
  <dcterms:created xsi:type="dcterms:W3CDTF">2006-02-28T07:56:00Z</dcterms:created>
  <dcterms:modified xsi:type="dcterms:W3CDTF">2026-03-19T05:18:37Z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1041-11.8.2.10301</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2026-03-19T05:18:37Z</vt:filetime>
  </property>
</Properties>
</file>